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4240" windowHeight="11205" tabRatio="960" activeTab="6"/>
  </bookViews>
  <sheets>
    <sheet name="Приложение 1Сабанчеево" sheetId="10" r:id="rId1"/>
    <sheet name="Приложение 2 Сабанчеево" sheetId="3" r:id="rId2"/>
    <sheet name="Приложение 3 Сабанчеево" sheetId="17" r:id="rId3"/>
    <sheet name="Приложение 4 Сабанчеево" sheetId="4" r:id="rId4"/>
    <sheet name="Приложение 5 Сабанчеево" sheetId="12" r:id="rId5"/>
    <sheet name="Приложение 6 Сабанчеево" sheetId="13" r:id="rId6"/>
    <sheet name="Приложение 7 Сабанчеево" sheetId="14" r:id="rId7"/>
  </sheets>
  <externalReferences>
    <externalReference r:id="rId8"/>
  </externalReferences>
  <definedNames>
    <definedName name="_xlnm._FilterDatabase" localSheetId="1" hidden="1">'Приложение 2 Сабанчеево'!$A$6:$L$256</definedName>
    <definedName name="_xlnm._FilterDatabase" localSheetId="3" hidden="1">'Приложение 4 Сабанчеево'!$A$6:$L$283</definedName>
    <definedName name="_xlnm.Print_Titles" localSheetId="5">'Приложение 6 Сабанчеево'!$11:$11</definedName>
    <definedName name="_xlnm.Print_Area" localSheetId="0">'Приложение 1Сабанчеево'!$A$1:$E$31</definedName>
    <definedName name="_xlnm.Print_Area" localSheetId="2">'Приложение 3 Сабанчеево'!$A:$L</definedName>
    <definedName name="_xlnm.Print_Area" localSheetId="4">'Приложение 5 Сабанчеево'!$A$1:$D$14</definedName>
    <definedName name="_xlnm.Print_Area" localSheetId="5">'Приложение 6 Сабанчеево'!$A$1:$E$44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71" i="17"/>
  <c r="L71" l="1"/>
  <c r="L70" s="1"/>
  <c r="L69" s="1"/>
  <c r="K70"/>
  <c r="K69" s="1"/>
  <c r="J71"/>
  <c r="J70" s="1"/>
  <c r="J69" s="1"/>
  <c r="J68" l="1"/>
  <c r="J200" i="4"/>
  <c r="J199" s="1"/>
  <c r="J198" s="1"/>
  <c r="J197" s="1"/>
  <c r="J196" s="1"/>
  <c r="J195" s="1"/>
  <c r="L68" i="17"/>
  <c r="L200" i="4"/>
  <c r="L199" s="1"/>
  <c r="L198" s="1"/>
  <c r="L197" s="1"/>
  <c r="L196" s="1"/>
  <c r="L195" s="1"/>
  <c r="K68" i="17"/>
  <c r="K200" i="4"/>
  <c r="K199" s="1"/>
  <c r="K198" s="1"/>
  <c r="K197" s="1"/>
  <c r="K196" s="1"/>
  <c r="K195" s="1"/>
  <c r="L70" i="3"/>
  <c r="L69" s="1"/>
  <c r="L68" s="1"/>
  <c r="K70"/>
  <c r="J70"/>
  <c r="J69" s="1"/>
  <c r="J68" s="1"/>
  <c r="K69"/>
  <c r="K68" s="1"/>
  <c r="L255" i="17" l="1"/>
  <c r="K255"/>
  <c r="L240" i="3"/>
  <c r="K240"/>
  <c r="J45"/>
  <c r="K241" i="17" l="1"/>
  <c r="J95" l="1"/>
  <c r="J94" s="1"/>
  <c r="J93" i="3"/>
  <c r="J92" s="1"/>
  <c r="J91" s="1"/>
  <c r="J93" i="17" l="1"/>
  <c r="J92" s="1"/>
  <c r="J182" i="4"/>
  <c r="J181" s="1"/>
  <c r="J180" s="1"/>
  <c r="J179" s="1"/>
  <c r="J178" s="1"/>
  <c r="J177" s="1"/>
  <c r="J144" i="17"/>
  <c r="J143" s="1"/>
  <c r="J142" s="1"/>
  <c r="J141" s="1"/>
  <c r="J143" i="3"/>
  <c r="J142" s="1"/>
  <c r="J141" s="1"/>
  <c r="J256" i="4" l="1"/>
  <c r="J255" s="1"/>
  <c r="J254" s="1"/>
  <c r="J253" s="1"/>
  <c r="J252" s="1"/>
  <c r="J251" s="1"/>
  <c r="E28" i="10"/>
  <c r="E25"/>
  <c r="D25"/>
  <c r="C25"/>
  <c r="C16"/>
  <c r="J183" i="17" l="1"/>
  <c r="J182" s="1"/>
  <c r="J182" i="3"/>
  <c r="J181" s="1"/>
  <c r="J180" l="1"/>
  <c r="J87" i="4"/>
  <c r="J86" s="1"/>
  <c r="J85" s="1"/>
  <c r="J84" s="1"/>
  <c r="J83" s="1"/>
  <c r="J82" s="1"/>
  <c r="J181" i="17"/>
  <c r="J180" s="1"/>
  <c r="J156"/>
  <c r="J154" i="3"/>
  <c r="J163"/>
  <c r="J30" i="17" l="1"/>
  <c r="J29" s="1"/>
  <c r="J29" i="3"/>
  <c r="J28" s="1"/>
  <c r="J27" s="1"/>
  <c r="J26" s="1"/>
  <c r="J25" s="1"/>
  <c r="J160" i="17"/>
  <c r="J159" s="1"/>
  <c r="J159" i="3"/>
  <c r="J158" s="1"/>
  <c r="J157" s="1"/>
  <c r="J28" i="17" l="1"/>
  <c r="J27" s="1"/>
  <c r="J26" s="1"/>
  <c r="J25" s="1"/>
  <c r="J65" i="4"/>
  <c r="J64" s="1"/>
  <c r="J63" s="1"/>
  <c r="J62" s="1"/>
  <c r="J61" s="1"/>
  <c r="J60" s="1"/>
  <c r="J59" s="1"/>
  <c r="J158" i="17"/>
  <c r="J157" s="1"/>
  <c r="J250" i="4"/>
  <c r="J249" s="1"/>
  <c r="J248" s="1"/>
  <c r="J247" s="1"/>
  <c r="J246" s="1"/>
  <c r="J245" s="1"/>
  <c r="J179" i="17"/>
  <c r="J178" s="1"/>
  <c r="J178" i="3"/>
  <c r="J177" s="1"/>
  <c r="J175" s="1"/>
  <c r="C18" i="10"/>
  <c r="J176" i="3" l="1"/>
  <c r="J177" i="17"/>
  <c r="J176" s="1"/>
  <c r="J175" s="1"/>
  <c r="J81" i="4"/>
  <c r="J80" s="1"/>
  <c r="J79" s="1"/>
  <c r="J78" s="1"/>
  <c r="J77" s="1"/>
  <c r="J76" s="1"/>
  <c r="J75" s="1"/>
  <c r="J171" i="17" l="1"/>
  <c r="J170" s="1"/>
  <c r="J169" s="1"/>
  <c r="J168" s="1"/>
  <c r="J167" s="1"/>
  <c r="J166" s="1"/>
  <c r="J170" i="3"/>
  <c r="J169" s="1"/>
  <c r="J168" s="1"/>
  <c r="J167" s="1"/>
  <c r="J166" s="1"/>
  <c r="J73" i="4" l="1"/>
  <c r="J72" s="1"/>
  <c r="J71" s="1"/>
  <c r="J70" s="1"/>
  <c r="J69" s="1"/>
  <c r="J68" s="1"/>
  <c r="J67" s="1"/>
  <c r="J66" s="1"/>
  <c r="L254" i="3"/>
  <c r="L253" s="1"/>
  <c r="L252" s="1"/>
  <c r="L251" s="1"/>
  <c r="L250" s="1"/>
  <c r="K254"/>
  <c r="K253" s="1"/>
  <c r="K252" s="1"/>
  <c r="K251" s="1"/>
  <c r="K250" s="1"/>
  <c r="J255"/>
  <c r="J254" s="1"/>
  <c r="J253" s="1"/>
  <c r="J252" s="1"/>
  <c r="J251" s="1"/>
  <c r="J250" s="1"/>
  <c r="L249" i="17" l="1"/>
  <c r="L248" s="1"/>
  <c r="K249"/>
  <c r="K248" s="1"/>
  <c r="J249"/>
  <c r="J248" s="1"/>
  <c r="L248" i="3"/>
  <c r="K248"/>
  <c r="J248"/>
  <c r="L101" i="17" l="1"/>
  <c r="K101"/>
  <c r="J219" l="1"/>
  <c r="J218" s="1"/>
  <c r="J217" s="1"/>
  <c r="J223"/>
  <c r="J222" s="1"/>
  <c r="J221" s="1"/>
  <c r="J227"/>
  <c r="J226" s="1"/>
  <c r="J225" s="1"/>
  <c r="J220" l="1"/>
  <c r="J142" i="4"/>
  <c r="J141" s="1"/>
  <c r="J140" s="1"/>
  <c r="J139" s="1"/>
  <c r="J138" s="1"/>
  <c r="J137" s="1"/>
  <c r="J216" i="17"/>
  <c r="J136" i="4"/>
  <c r="J135" s="1"/>
  <c r="J134" s="1"/>
  <c r="J133" s="1"/>
  <c r="J132" s="1"/>
  <c r="J131" s="1"/>
  <c r="J224" i="17"/>
  <c r="J148" i="4"/>
  <c r="J147" s="1"/>
  <c r="J146" s="1"/>
  <c r="J145" s="1"/>
  <c r="J144" s="1"/>
  <c r="J143" s="1"/>
  <c r="J222" i="3"/>
  <c r="J221" s="1"/>
  <c r="J220" s="1"/>
  <c r="J218"/>
  <c r="J217" s="1"/>
  <c r="J216" s="1"/>
  <c r="J226"/>
  <c r="J225" s="1"/>
  <c r="J224" s="1"/>
  <c r="J148" i="17"/>
  <c r="J147" s="1"/>
  <c r="J146" s="1"/>
  <c r="J164"/>
  <c r="J163" s="1"/>
  <c r="J162" s="1"/>
  <c r="J162" i="3"/>
  <c r="J161" s="1"/>
  <c r="J147"/>
  <c r="J146" s="1"/>
  <c r="J145" s="1"/>
  <c r="J215" l="1"/>
  <c r="J215" i="17"/>
  <c r="J130" i="4"/>
  <c r="J145" i="17"/>
  <c r="J237" i="4"/>
  <c r="J236" s="1"/>
  <c r="J235" s="1"/>
  <c r="J234" s="1"/>
  <c r="J233" s="1"/>
  <c r="J232" s="1"/>
  <c r="J161" i="17"/>
  <c r="J262" i="4"/>
  <c r="J261" s="1"/>
  <c r="J260" s="1"/>
  <c r="J259" s="1"/>
  <c r="J258" s="1"/>
  <c r="J257" s="1"/>
  <c r="J125" i="17" l="1"/>
  <c r="J124" s="1"/>
  <c r="J123" s="1"/>
  <c r="J224" i="4" l="1"/>
  <c r="J223" s="1"/>
  <c r="J222" s="1"/>
  <c r="J221" s="1"/>
  <c r="J220" s="1"/>
  <c r="J219" s="1"/>
  <c r="J122" i="17"/>
  <c r="J124" i="3"/>
  <c r="J123" s="1"/>
  <c r="J122" s="1"/>
  <c r="D28" i="10" l="1"/>
  <c r="J91" i="17" l="1"/>
  <c r="L193" i="3" l="1"/>
  <c r="K233" i="17"/>
  <c r="L81" i="3"/>
  <c r="K81"/>
  <c r="J18" i="17"/>
  <c r="J17"/>
  <c r="L132" l="1"/>
  <c r="L131" s="1"/>
  <c r="L130" s="1"/>
  <c r="K132"/>
  <c r="K131" s="1"/>
  <c r="K130" s="1"/>
  <c r="J132"/>
  <c r="J131" s="1"/>
  <c r="J130" s="1"/>
  <c r="L121"/>
  <c r="L120" s="1"/>
  <c r="L119" s="1"/>
  <c r="K121"/>
  <c r="K120" s="1"/>
  <c r="K119" s="1"/>
  <c r="J121"/>
  <c r="J120" s="1"/>
  <c r="J119" s="1"/>
  <c r="L43"/>
  <c r="L42" s="1"/>
  <c r="K43"/>
  <c r="K42" s="1"/>
  <c r="J43"/>
  <c r="J42" s="1"/>
  <c r="L42" i="3"/>
  <c r="L41" s="1"/>
  <c r="K42"/>
  <c r="K41" s="1"/>
  <c r="J42"/>
  <c r="J41" s="1"/>
  <c r="J120"/>
  <c r="J119" s="1"/>
  <c r="J118" s="1"/>
  <c r="L131"/>
  <c r="L130" s="1"/>
  <c r="L129" s="1"/>
  <c r="L128" s="1"/>
  <c r="L127" s="1"/>
  <c r="L126" s="1"/>
  <c r="L114" s="1"/>
  <c r="K131"/>
  <c r="K130" s="1"/>
  <c r="K129" s="1"/>
  <c r="K128" s="1"/>
  <c r="K127" s="1"/>
  <c r="K126" s="1"/>
  <c r="J131"/>
  <c r="J130" s="1"/>
  <c r="J129" s="1"/>
  <c r="J128" s="1"/>
  <c r="J127" s="1"/>
  <c r="J126" s="1"/>
  <c r="L120"/>
  <c r="L119" s="1"/>
  <c r="L118" s="1"/>
  <c r="L117" s="1"/>
  <c r="L116" s="1"/>
  <c r="L115" s="1"/>
  <c r="K120"/>
  <c r="K119" s="1"/>
  <c r="K118" s="1"/>
  <c r="K117" s="1"/>
  <c r="K116" s="1"/>
  <c r="K115" s="1"/>
  <c r="J117" l="1"/>
  <c r="J116" s="1"/>
  <c r="J115" s="1"/>
  <c r="J114" s="1"/>
  <c r="J41" i="17"/>
  <c r="J21" i="4"/>
  <c r="J20" s="1"/>
  <c r="J19" s="1"/>
  <c r="J18" s="1"/>
  <c r="J17" s="1"/>
  <c r="J16" s="1"/>
  <c r="K41" i="17"/>
  <c r="K21" i="4"/>
  <c r="K20" s="1"/>
  <c r="K19" s="1"/>
  <c r="K18" s="1"/>
  <c r="K17" s="1"/>
  <c r="K16" s="1"/>
  <c r="L41" i="17"/>
  <c r="L21" i="4"/>
  <c r="L20" s="1"/>
  <c r="L19" s="1"/>
  <c r="L18" s="1"/>
  <c r="L17" s="1"/>
  <c r="L16" s="1"/>
  <c r="K118" i="17"/>
  <c r="K117" s="1"/>
  <c r="K116" s="1"/>
  <c r="K115" s="1"/>
  <c r="K218" i="4"/>
  <c r="K217" s="1"/>
  <c r="K216" s="1"/>
  <c r="K215" s="1"/>
  <c r="K214" s="1"/>
  <c r="K213" s="1"/>
  <c r="K212" s="1"/>
  <c r="J118" i="17"/>
  <c r="J218" i="4"/>
  <c r="J217" s="1"/>
  <c r="J216" s="1"/>
  <c r="J215" s="1"/>
  <c r="J214" s="1"/>
  <c r="J213" s="1"/>
  <c r="J212" s="1"/>
  <c r="J129" i="17"/>
  <c r="J128" s="1"/>
  <c r="J127" s="1"/>
  <c r="J126" s="1"/>
  <c r="J231" i="4"/>
  <c r="J230" s="1"/>
  <c r="J229" s="1"/>
  <c r="J228" s="1"/>
  <c r="J227" s="1"/>
  <c r="J226" s="1"/>
  <c r="J225" s="1"/>
  <c r="L129" i="17"/>
  <c r="L128" s="1"/>
  <c r="L127" s="1"/>
  <c r="L126" s="1"/>
  <c r="L231" i="4"/>
  <c r="L230" s="1"/>
  <c r="L229" s="1"/>
  <c r="L228" s="1"/>
  <c r="L227" s="1"/>
  <c r="L226" s="1"/>
  <c r="L225" s="1"/>
  <c r="K129" i="17"/>
  <c r="K128" s="1"/>
  <c r="K127" s="1"/>
  <c r="K126" s="1"/>
  <c r="K231" i="4"/>
  <c r="K230" s="1"/>
  <c r="K229" s="1"/>
  <c r="K228" s="1"/>
  <c r="K227" s="1"/>
  <c r="K226" s="1"/>
  <c r="K225" s="1"/>
  <c r="L118" i="17"/>
  <c r="L117" s="1"/>
  <c r="L116" s="1"/>
  <c r="L115" s="1"/>
  <c r="L218" i="4"/>
  <c r="L217" s="1"/>
  <c r="L216" s="1"/>
  <c r="L215" s="1"/>
  <c r="L214" s="1"/>
  <c r="L213" s="1"/>
  <c r="L212" s="1"/>
  <c r="K114" i="3"/>
  <c r="L47" i="17"/>
  <c r="K47"/>
  <c r="J47"/>
  <c r="J117" l="1"/>
  <c r="J116" s="1"/>
  <c r="J115" s="1"/>
  <c r="J114" s="1"/>
  <c r="K114"/>
  <c r="L114"/>
  <c r="L39"/>
  <c r="L18"/>
  <c r="L17"/>
  <c r="K18"/>
  <c r="K17"/>
  <c r="L24"/>
  <c r="L23"/>
  <c r="K24"/>
  <c r="K23"/>
  <c r="J24"/>
  <c r="J23"/>
  <c r="L52"/>
  <c r="L51"/>
  <c r="L50"/>
  <c r="K52"/>
  <c r="K51"/>
  <c r="K50"/>
  <c r="J52"/>
  <c r="J51"/>
  <c r="J50"/>
  <c r="L57"/>
  <c r="K57"/>
  <c r="J57"/>
  <c r="L58"/>
  <c r="K58"/>
  <c r="J58"/>
  <c r="L61"/>
  <c r="K61"/>
  <c r="J61"/>
  <c r="L67"/>
  <c r="K67"/>
  <c r="J67"/>
  <c r="L77"/>
  <c r="K77"/>
  <c r="J77"/>
  <c r="L83"/>
  <c r="K83"/>
  <c r="J83"/>
  <c r="L91"/>
  <c r="K91"/>
  <c r="J101"/>
  <c r="L109"/>
  <c r="K109"/>
  <c r="J109"/>
  <c r="L110"/>
  <c r="K110"/>
  <c r="J110"/>
  <c r="L113"/>
  <c r="K113"/>
  <c r="J113"/>
  <c r="L188"/>
  <c r="K188"/>
  <c r="J188"/>
  <c r="L194"/>
  <c r="K194"/>
  <c r="J194"/>
  <c r="L199"/>
  <c r="K199"/>
  <c r="J199"/>
  <c r="L204"/>
  <c r="K204"/>
  <c r="J204"/>
  <c r="L209"/>
  <c r="K209"/>
  <c r="J209"/>
  <c r="L214"/>
  <c r="K214"/>
  <c r="J214"/>
  <c r="L256"/>
  <c r="K256"/>
  <c r="J256"/>
  <c r="J255" s="1"/>
  <c r="L241"/>
  <c r="J241"/>
  <c r="L233"/>
  <c r="J233"/>
  <c r="L155"/>
  <c r="K155"/>
  <c r="J155"/>
  <c r="J154" s="1"/>
  <c r="L140"/>
  <c r="K140"/>
  <c r="J140"/>
  <c r="L46"/>
  <c r="K46"/>
  <c r="J46"/>
  <c r="K39"/>
  <c r="L38"/>
  <c r="K38"/>
  <c r="J39"/>
  <c r="J38"/>
  <c r="C28" i="10"/>
  <c r="J254" i="17" l="1"/>
  <c r="J253" s="1"/>
  <c r="J252" s="1"/>
  <c r="J251" s="1"/>
  <c r="J250" s="1"/>
  <c r="J287" i="4"/>
  <c r="J286" s="1"/>
  <c r="J285" s="1"/>
  <c r="J284" s="1"/>
  <c r="J283" s="1"/>
  <c r="L254" i="17"/>
  <c r="L253" s="1"/>
  <c r="L252" s="1"/>
  <c r="L251" s="1"/>
  <c r="L250" s="1"/>
  <c r="L287" i="4"/>
  <c r="L286" s="1"/>
  <c r="L285" s="1"/>
  <c r="L284" s="1"/>
  <c r="L283" s="1"/>
  <c r="K254" i="17"/>
  <c r="K253" s="1"/>
  <c r="K252" s="1"/>
  <c r="K251" s="1"/>
  <c r="K250" s="1"/>
  <c r="K287" i="4"/>
  <c r="K286" s="1"/>
  <c r="K285" s="1"/>
  <c r="K284" s="1"/>
  <c r="K283" s="1"/>
  <c r="J203" i="17"/>
  <c r="J115" i="4" l="1"/>
  <c r="L76" i="17" l="1"/>
  <c r="L194" i="4" s="1"/>
  <c r="L193" s="1"/>
  <c r="K76" i="17"/>
  <c r="K194" i="4" s="1"/>
  <c r="K193" s="1"/>
  <c r="J76" i="17"/>
  <c r="J194" i="4" s="1"/>
  <c r="J75" i="3"/>
  <c r="L170" i="4" l="1"/>
  <c r="L169" s="1"/>
  <c r="L168" s="1"/>
  <c r="L167" s="1"/>
  <c r="L166" s="1"/>
  <c r="L165" s="1"/>
  <c r="L164" s="1"/>
  <c r="K170"/>
  <c r="K169" s="1"/>
  <c r="K168" s="1"/>
  <c r="K167" s="1"/>
  <c r="K166" s="1"/>
  <c r="K165" s="1"/>
  <c r="K164" s="1"/>
  <c r="J170"/>
  <c r="J169" s="1"/>
  <c r="J168" s="1"/>
  <c r="J167" s="1"/>
  <c r="J166" s="1"/>
  <c r="J165" s="1"/>
  <c r="J164" s="1"/>
  <c r="L240" i="17"/>
  <c r="L282" i="4" s="1"/>
  <c r="L281" s="1"/>
  <c r="L280" s="1"/>
  <c r="L279" s="1"/>
  <c r="L278" s="1"/>
  <c r="L277" s="1"/>
  <c r="L276" s="1"/>
  <c r="K240" i="17"/>
  <c r="K282" i="4" s="1"/>
  <c r="K281" s="1"/>
  <c r="K280" s="1"/>
  <c r="K279" s="1"/>
  <c r="K278" s="1"/>
  <c r="K277" s="1"/>
  <c r="K276" s="1"/>
  <c r="J240" i="17"/>
  <c r="J282" i="4" s="1"/>
  <c r="J281" s="1"/>
  <c r="J280" s="1"/>
  <c r="J279" s="1"/>
  <c r="J278" s="1"/>
  <c r="J277" s="1"/>
  <c r="J276" s="1"/>
  <c r="L232" i="17"/>
  <c r="L275" i="4" s="1"/>
  <c r="L274" s="1"/>
  <c r="K232" i="17"/>
  <c r="K275" i="4" s="1"/>
  <c r="K274" s="1"/>
  <c r="K273" s="1"/>
  <c r="K272" s="1"/>
  <c r="K271" s="1"/>
  <c r="K270" s="1"/>
  <c r="K269" s="1"/>
  <c r="J232" i="17"/>
  <c r="J275" i="4" s="1"/>
  <c r="J274" s="1"/>
  <c r="J273" s="1"/>
  <c r="J272" s="1"/>
  <c r="J271" s="1"/>
  <c r="J270" s="1"/>
  <c r="J269" s="1"/>
  <c r="L213" i="17"/>
  <c r="L129" i="4" s="1"/>
  <c r="K213" i="17"/>
  <c r="K129" i="4" s="1"/>
  <c r="J213" i="17"/>
  <c r="J129" i="4" s="1"/>
  <c r="L208" i="17"/>
  <c r="K208"/>
  <c r="J208"/>
  <c r="L203"/>
  <c r="L115" i="4" s="1"/>
  <c r="K203" i="17"/>
  <c r="K115" i="4" s="1"/>
  <c r="J202" i="17"/>
  <c r="J201" s="1"/>
  <c r="J200" s="1"/>
  <c r="L198"/>
  <c r="K198"/>
  <c r="J198"/>
  <c r="L193"/>
  <c r="L101" i="4" s="1"/>
  <c r="K193" i="17"/>
  <c r="K101" i="4" s="1"/>
  <c r="J193" i="17"/>
  <c r="J101" i="4" s="1"/>
  <c r="L187" i="17"/>
  <c r="L94" i="4" s="1"/>
  <c r="L93" s="1"/>
  <c r="L92" s="1"/>
  <c r="L91" s="1"/>
  <c r="L90" s="1"/>
  <c r="L89" s="1"/>
  <c r="L88" s="1"/>
  <c r="K187" i="17"/>
  <c r="K94" i="4" s="1"/>
  <c r="K93" s="1"/>
  <c r="K92" s="1"/>
  <c r="K91" s="1"/>
  <c r="K90" s="1"/>
  <c r="K89" s="1"/>
  <c r="K88" s="1"/>
  <c r="J187" i="17"/>
  <c r="J94" i="4" s="1"/>
  <c r="J93" s="1"/>
  <c r="J92" s="1"/>
  <c r="J91" s="1"/>
  <c r="J90" s="1"/>
  <c r="J89" s="1"/>
  <c r="J88" s="1"/>
  <c r="L154" i="17"/>
  <c r="K154"/>
  <c r="L139"/>
  <c r="K139"/>
  <c r="J139"/>
  <c r="L112"/>
  <c r="L111" s="1"/>
  <c r="L211" i="4" s="1"/>
  <c r="L210" s="1"/>
  <c r="K112" i="17"/>
  <c r="K111" s="1"/>
  <c r="K211" i="4" s="1"/>
  <c r="K210" s="1"/>
  <c r="J112" i="17"/>
  <c r="J111" s="1"/>
  <c r="J211" i="4" s="1"/>
  <c r="J210" s="1"/>
  <c r="L108" i="17"/>
  <c r="K108"/>
  <c r="J108"/>
  <c r="L100"/>
  <c r="L156" i="4" s="1"/>
  <c r="K100" i="17"/>
  <c r="K156" i="4" s="1"/>
  <c r="J100" i="17"/>
  <c r="J156" i="4" s="1"/>
  <c r="L90" i="17"/>
  <c r="K90"/>
  <c r="J90"/>
  <c r="J176" i="4" s="1"/>
  <c r="L82" i="17"/>
  <c r="K82"/>
  <c r="K163" i="4" s="1"/>
  <c r="J82" i="17"/>
  <c r="L75"/>
  <c r="L74" s="1"/>
  <c r="L73" s="1"/>
  <c r="L72" s="1"/>
  <c r="K75"/>
  <c r="K74" s="1"/>
  <c r="K73" s="1"/>
  <c r="K72" s="1"/>
  <c r="J75"/>
  <c r="J193" i="4" s="1"/>
  <c r="L66" i="17"/>
  <c r="L188" i="4" s="1"/>
  <c r="L187" s="1"/>
  <c r="L186" s="1"/>
  <c r="L185" s="1"/>
  <c r="K66" i="17"/>
  <c r="K188" i="4" s="1"/>
  <c r="K187" s="1"/>
  <c r="K186" s="1"/>
  <c r="K185" s="1"/>
  <c r="J66" i="17"/>
  <c r="J188" i="4" s="1"/>
  <c r="J187" s="1"/>
  <c r="J186" s="1"/>
  <c r="J185" s="1"/>
  <c r="L60" i="17"/>
  <c r="K60"/>
  <c r="J60"/>
  <c r="J44" i="4" s="1"/>
  <c r="L56" i="17"/>
  <c r="L39" i="4" s="1"/>
  <c r="K56" i="17"/>
  <c r="J56"/>
  <c r="L49"/>
  <c r="L32" i="4" s="1"/>
  <c r="K49" i="17"/>
  <c r="J49"/>
  <c r="J32" i="4" s="1"/>
  <c r="L45" i="17"/>
  <c r="L27" i="4" s="1"/>
  <c r="K45" i="17"/>
  <c r="J45"/>
  <c r="J27" i="4" s="1"/>
  <c r="L37" i="17"/>
  <c r="L35" s="1"/>
  <c r="K37"/>
  <c r="K15" i="4" s="1"/>
  <c r="J37" i="17"/>
  <c r="L22"/>
  <c r="K22"/>
  <c r="J22"/>
  <c r="L16"/>
  <c r="K16"/>
  <c r="J16"/>
  <c r="L247" l="1"/>
  <c r="L246" s="1"/>
  <c r="K247"/>
  <c r="K246" s="1"/>
  <c r="K239"/>
  <c r="K238" s="1"/>
  <c r="K236" s="1"/>
  <c r="K235" s="1"/>
  <c r="K234" s="1"/>
  <c r="J15"/>
  <c r="J14" s="1"/>
  <c r="J51" i="4"/>
  <c r="L239" i="17"/>
  <c r="L238" s="1"/>
  <c r="L237" s="1"/>
  <c r="J239"/>
  <c r="J238" s="1"/>
  <c r="J236" s="1"/>
  <c r="J235" s="1"/>
  <c r="J234" s="1"/>
  <c r="J247"/>
  <c r="J246" s="1"/>
  <c r="J231"/>
  <c r="J230" s="1"/>
  <c r="J192"/>
  <c r="K212"/>
  <c r="K211" s="1"/>
  <c r="K210" s="1"/>
  <c r="J48"/>
  <c r="L202"/>
  <c r="L201" s="1"/>
  <c r="L200" s="1"/>
  <c r="J212"/>
  <c r="J211" s="1"/>
  <c r="J210" s="1"/>
  <c r="K231"/>
  <c r="K230" s="1"/>
  <c r="L55"/>
  <c r="L21"/>
  <c r="L20" s="1"/>
  <c r="L19" s="1"/>
  <c r="L58" i="4"/>
  <c r="K59" i="17"/>
  <c r="K44" i="4"/>
  <c r="L59" i="17"/>
  <c r="L44" i="4"/>
  <c r="L48" i="17"/>
  <c r="K55"/>
  <c r="K39" i="4"/>
  <c r="L89" i="17"/>
  <c r="L88" s="1"/>
  <c r="L87" s="1"/>
  <c r="L86" s="1"/>
  <c r="L85" s="1"/>
  <c r="L176" i="4"/>
  <c r="J186" i="17"/>
  <c r="J185" s="1"/>
  <c r="J191"/>
  <c r="J190" s="1"/>
  <c r="L212"/>
  <c r="L211" s="1"/>
  <c r="L210" s="1"/>
  <c r="L231"/>
  <c r="L230" s="1"/>
  <c r="J55"/>
  <c r="J39" i="4"/>
  <c r="K99" i="17"/>
  <c r="K186"/>
  <c r="K185" s="1"/>
  <c r="K191"/>
  <c r="K190" s="1"/>
  <c r="J21"/>
  <c r="J20" s="1"/>
  <c r="J19" s="1"/>
  <c r="J58" i="4"/>
  <c r="J59" i="17"/>
  <c r="L99"/>
  <c r="K89"/>
  <c r="K88" s="1"/>
  <c r="K87" s="1"/>
  <c r="K86" s="1"/>
  <c r="K85" s="1"/>
  <c r="K176" i="4"/>
  <c r="K21" i="17"/>
  <c r="K20" s="1"/>
  <c r="K19" s="1"/>
  <c r="K58" i="4"/>
  <c r="J89" i="17"/>
  <c r="J88" s="1"/>
  <c r="L15"/>
  <c r="L14" s="1"/>
  <c r="L51" i="4"/>
  <c r="K15" i="17"/>
  <c r="K14" s="1"/>
  <c r="K51" i="4"/>
  <c r="K48" i="17"/>
  <c r="K32" i="4"/>
  <c r="J74" i="17"/>
  <c r="J73" s="1"/>
  <c r="J72" s="1"/>
  <c r="L186"/>
  <c r="L185" s="1"/>
  <c r="L191"/>
  <c r="L190" s="1"/>
  <c r="L192"/>
  <c r="K192"/>
  <c r="L197"/>
  <c r="L196" s="1"/>
  <c r="L195" s="1"/>
  <c r="L108" i="4"/>
  <c r="K197" i="17"/>
  <c r="K196" s="1"/>
  <c r="K195" s="1"/>
  <c r="K108" i="4"/>
  <c r="J197" i="17"/>
  <c r="J196" s="1"/>
  <c r="J195" s="1"/>
  <c r="J108" i="4"/>
  <c r="K202" i="17"/>
  <c r="K201" s="1"/>
  <c r="K200" s="1"/>
  <c r="L207"/>
  <c r="L206" s="1"/>
  <c r="L205" s="1"/>
  <c r="L122" i="4"/>
  <c r="K207" i="17"/>
  <c r="K206" s="1"/>
  <c r="K205" s="1"/>
  <c r="K122" i="4"/>
  <c r="J207" i="17"/>
  <c r="J206" s="1"/>
  <c r="J205" s="1"/>
  <c r="J122" i="4"/>
  <c r="L153" i="17"/>
  <c r="L152" s="1"/>
  <c r="L151" s="1"/>
  <c r="L150" s="1"/>
  <c r="L149" s="1"/>
  <c r="L268" i="4"/>
  <c r="L267" s="1"/>
  <c r="L266" s="1"/>
  <c r="L265" s="1"/>
  <c r="L264" s="1"/>
  <c r="L263" s="1"/>
  <c r="K153" i="17"/>
  <c r="K152" s="1"/>
  <c r="K151" s="1"/>
  <c r="K150" s="1"/>
  <c r="K149" s="1"/>
  <c r="K268" i="4"/>
  <c r="K267" s="1"/>
  <c r="K266" s="1"/>
  <c r="K265" s="1"/>
  <c r="K264" s="1"/>
  <c r="K263" s="1"/>
  <c r="J153" i="17"/>
  <c r="J152" s="1"/>
  <c r="J151" s="1"/>
  <c r="J268" i="4"/>
  <c r="J267" s="1"/>
  <c r="J266" s="1"/>
  <c r="J265" s="1"/>
  <c r="J264" s="1"/>
  <c r="J263" s="1"/>
  <c r="L138" i="17"/>
  <c r="L137" s="1"/>
  <c r="L244" i="4"/>
  <c r="L243" s="1"/>
  <c r="L242" s="1"/>
  <c r="L241" s="1"/>
  <c r="L240" s="1"/>
  <c r="L239" s="1"/>
  <c r="L238" s="1"/>
  <c r="K138" i="17"/>
  <c r="K137" s="1"/>
  <c r="K244" i="4"/>
  <c r="K243" s="1"/>
  <c r="K242" s="1"/>
  <c r="K241" s="1"/>
  <c r="K240" s="1"/>
  <c r="K239" s="1"/>
  <c r="K238" s="1"/>
  <c r="J138" i="17"/>
  <c r="J137" s="1"/>
  <c r="J136" s="1"/>
  <c r="J244" i="4"/>
  <c r="J243" s="1"/>
  <c r="J242" s="1"/>
  <c r="J241" s="1"/>
  <c r="J240" s="1"/>
  <c r="J239" s="1"/>
  <c r="J238" s="1"/>
  <c r="L107" i="17"/>
  <c r="L106" s="1"/>
  <c r="L105" s="1"/>
  <c r="L104" s="1"/>
  <c r="L103" s="1"/>
  <c r="L102" s="1"/>
  <c r="L206" i="4"/>
  <c r="K107" i="17"/>
  <c r="K106" s="1"/>
  <c r="K105" s="1"/>
  <c r="K104" s="1"/>
  <c r="K103" s="1"/>
  <c r="K102" s="1"/>
  <c r="K206" i="4"/>
  <c r="J107" i="17"/>
  <c r="J106" s="1"/>
  <c r="J105" s="1"/>
  <c r="J104" s="1"/>
  <c r="J103" s="1"/>
  <c r="J102" s="1"/>
  <c r="J206" i="4"/>
  <c r="J99" i="17"/>
  <c r="L81"/>
  <c r="L80" s="1"/>
  <c r="L79" s="1"/>
  <c r="L78" s="1"/>
  <c r="L163" i="4"/>
  <c r="K81" i="17"/>
  <c r="K80" s="1"/>
  <c r="K79" s="1"/>
  <c r="K78" s="1"/>
  <c r="J81"/>
  <c r="J80" s="1"/>
  <c r="J79" s="1"/>
  <c r="J78" s="1"/>
  <c r="J163" i="4"/>
  <c r="L65" i="17"/>
  <c r="L64" s="1"/>
  <c r="K65"/>
  <c r="K64" s="1"/>
  <c r="J65"/>
  <c r="J64" s="1"/>
  <c r="J44"/>
  <c r="K35"/>
  <c r="L36"/>
  <c r="L15" i="4"/>
  <c r="K36" i="17"/>
  <c r="J36"/>
  <c r="J15" i="4"/>
  <c r="L44" i="17"/>
  <c r="K44"/>
  <c r="K27" i="4"/>
  <c r="J35" i="17"/>
  <c r="K112" i="3"/>
  <c r="L100"/>
  <c r="K100"/>
  <c r="J100"/>
  <c r="J87" i="17" l="1"/>
  <c r="J86" s="1"/>
  <c r="J85" s="1"/>
  <c r="J245"/>
  <c r="J244" s="1"/>
  <c r="J243" s="1"/>
  <c r="J242" s="1"/>
  <c r="K245"/>
  <c r="K244" s="1"/>
  <c r="K243" s="1"/>
  <c r="K242" s="1"/>
  <c r="L245"/>
  <c r="L244" s="1"/>
  <c r="L243" s="1"/>
  <c r="L242" s="1"/>
  <c r="K229"/>
  <c r="K228" s="1"/>
  <c r="J229"/>
  <c r="J228" s="1"/>
  <c r="L229"/>
  <c r="L228" s="1"/>
  <c r="J184"/>
  <c r="J174" s="1"/>
  <c r="L184"/>
  <c r="L174" s="1"/>
  <c r="K184"/>
  <c r="K174" s="1"/>
  <c r="K136"/>
  <c r="K135" s="1"/>
  <c r="K134" s="1"/>
  <c r="K133" s="1"/>
  <c r="L136"/>
  <c r="L135" s="1"/>
  <c r="L134" s="1"/>
  <c r="L133" s="1"/>
  <c r="L98"/>
  <c r="L97" s="1"/>
  <c r="L96" s="1"/>
  <c r="L84" s="1"/>
  <c r="K98"/>
  <c r="K97" s="1"/>
  <c r="K96" s="1"/>
  <c r="K84" s="1"/>
  <c r="J98"/>
  <c r="J97" s="1"/>
  <c r="J96" s="1"/>
  <c r="K63"/>
  <c r="K62" s="1"/>
  <c r="L63"/>
  <c r="L62" s="1"/>
  <c r="J63"/>
  <c r="J62" s="1"/>
  <c r="J189"/>
  <c r="K237"/>
  <c r="J135"/>
  <c r="J134" s="1"/>
  <c r="J150"/>
  <c r="J149" s="1"/>
  <c r="J40"/>
  <c r="L9" i="4"/>
  <c r="J13" i="17"/>
  <c r="L236"/>
  <c r="L235" s="1"/>
  <c r="L234" s="1"/>
  <c r="J237"/>
  <c r="L40"/>
  <c r="K40"/>
  <c r="K9" i="4"/>
  <c r="J9"/>
  <c r="L54" i="17"/>
  <c r="L53" s="1"/>
  <c r="J54"/>
  <c r="J53" s="1"/>
  <c r="L13"/>
  <c r="K13"/>
  <c r="K54"/>
  <c r="K53" s="1"/>
  <c r="L189"/>
  <c r="K189"/>
  <c r="L187" i="3"/>
  <c r="L186" s="1"/>
  <c r="L185" s="1"/>
  <c r="K187"/>
  <c r="K186" s="1"/>
  <c r="K185" s="1"/>
  <c r="J187"/>
  <c r="J186" s="1"/>
  <c r="J185" s="1"/>
  <c r="J184" s="1"/>
  <c r="L213"/>
  <c r="L212" s="1"/>
  <c r="L211" s="1"/>
  <c r="L210" s="1"/>
  <c r="K213"/>
  <c r="K212" s="1"/>
  <c r="K211" s="1"/>
  <c r="K210" s="1"/>
  <c r="J213"/>
  <c r="J212" s="1"/>
  <c r="J211" s="1"/>
  <c r="J210" s="1"/>
  <c r="K193"/>
  <c r="J193"/>
  <c r="L154"/>
  <c r="L153" s="1"/>
  <c r="L152" s="1"/>
  <c r="L151" s="1"/>
  <c r="L150" s="1"/>
  <c r="L149" s="1"/>
  <c r="K154"/>
  <c r="K153" s="1"/>
  <c r="K152" s="1"/>
  <c r="K151" s="1"/>
  <c r="K150" s="1"/>
  <c r="K149" s="1"/>
  <c r="J153"/>
  <c r="J152" s="1"/>
  <c r="J151" s="1"/>
  <c r="L99"/>
  <c r="K99"/>
  <c r="J99"/>
  <c r="J84" i="17" l="1"/>
  <c r="J173"/>
  <c r="J172" s="1"/>
  <c r="J165" s="1"/>
  <c r="L184" i="3"/>
  <c r="L174" s="1"/>
  <c r="L173" i="17"/>
  <c r="L172" s="1"/>
  <c r="L165" s="1"/>
  <c r="K173"/>
  <c r="K172" s="1"/>
  <c r="K165" s="1"/>
  <c r="J133"/>
  <c r="J174" i="3"/>
  <c r="K184"/>
  <c r="K174" s="1"/>
  <c r="K12" i="17"/>
  <c r="K11" s="1"/>
  <c r="K10" s="1"/>
  <c r="J12"/>
  <c r="L12"/>
  <c r="L11" s="1"/>
  <c r="L10" s="1"/>
  <c r="J150" i="3"/>
  <c r="J149" s="1"/>
  <c r="L34" i="17"/>
  <c r="J34"/>
  <c r="K34"/>
  <c r="L98" i="3"/>
  <c r="L97" s="1"/>
  <c r="L96" s="1"/>
  <c r="L95" s="1"/>
  <c r="K98"/>
  <c r="K97" s="1"/>
  <c r="K96" s="1"/>
  <c r="K95" s="1"/>
  <c r="J98"/>
  <c r="J97" s="1"/>
  <c r="J96" s="1"/>
  <c r="J95" s="1"/>
  <c r="J11" i="17" l="1"/>
  <c r="J10" s="1"/>
  <c r="L33"/>
  <c r="L32" s="1"/>
  <c r="K33"/>
  <c r="K32" s="1"/>
  <c r="J33"/>
  <c r="J32" s="1"/>
  <c r="J31" s="1"/>
  <c r="G19" i="14"/>
  <c r="I19"/>
  <c r="F19"/>
  <c r="C14" i="12"/>
  <c r="D14"/>
  <c r="B14"/>
  <c r="K31" i="17" l="1"/>
  <c r="K9" s="1"/>
  <c r="K8" s="1"/>
  <c r="K7" s="1"/>
  <c r="L31"/>
  <c r="L9" s="1"/>
  <c r="L8" s="1"/>
  <c r="L7" s="1"/>
  <c r="J9"/>
  <c r="J8" s="1"/>
  <c r="J7" s="1"/>
  <c r="D40" i="13"/>
  <c r="D39" s="1"/>
  <c r="E40"/>
  <c r="E39" s="1"/>
  <c r="C40"/>
  <c r="C39" s="1"/>
  <c r="C27"/>
  <c r="C24" s="1"/>
  <c r="C23" s="1"/>
  <c r="D27"/>
  <c r="D24" s="1"/>
  <c r="D23" s="1"/>
  <c r="E27"/>
  <c r="D25"/>
  <c r="E25"/>
  <c r="C25"/>
  <c r="D19"/>
  <c r="E19"/>
  <c r="C19"/>
  <c r="C43" s="1"/>
  <c r="D21"/>
  <c r="E21"/>
  <c r="C21"/>
  <c r="D14"/>
  <c r="E14"/>
  <c r="C14"/>
  <c r="C13" s="1"/>
  <c r="D16"/>
  <c r="E16"/>
  <c r="C16"/>
  <c r="I12" i="14"/>
  <c r="G12"/>
  <c r="F12"/>
  <c r="E24" i="13" l="1"/>
  <c r="E23" s="1"/>
  <c r="D13"/>
  <c r="E43"/>
  <c r="D18"/>
  <c r="D43"/>
  <c r="C18"/>
  <c r="E18"/>
  <c r="E13"/>
  <c r="A53" i="4"/>
  <c r="A34"/>
  <c r="J16" i="3" l="1"/>
  <c r="J50" i="4" l="1"/>
  <c r="J49" s="1"/>
  <c r="J48" s="1"/>
  <c r="J47" s="1"/>
  <c r="J46" s="1"/>
  <c r="J15" i="3"/>
  <c r="K16"/>
  <c r="K50" i="4" s="1"/>
  <c r="K49" s="1"/>
  <c r="K48" s="1"/>
  <c r="K47" s="1"/>
  <c r="K46" s="1"/>
  <c r="L16" i="3"/>
  <c r="K22"/>
  <c r="K57" i="4" s="1"/>
  <c r="K56" s="1"/>
  <c r="K55" s="1"/>
  <c r="K54" s="1"/>
  <c r="K53" s="1"/>
  <c r="K52" s="1"/>
  <c r="L22" i="3"/>
  <c r="J22"/>
  <c r="J57" i="4" s="1"/>
  <c r="J56" s="1"/>
  <c r="J55" s="1"/>
  <c r="J54" s="1"/>
  <c r="J53" s="1"/>
  <c r="J52" s="1"/>
  <c r="J45" l="1"/>
  <c r="J8" s="1"/>
  <c r="K45"/>
  <c r="K21" i="3"/>
  <c r="K20" s="1"/>
  <c r="J21"/>
  <c r="L21"/>
  <c r="L57" i="4"/>
  <c r="L56" s="1"/>
  <c r="L55" s="1"/>
  <c r="L54" s="1"/>
  <c r="L53" s="1"/>
  <c r="L52" s="1"/>
  <c r="L15" i="3"/>
  <c r="L50" i="4"/>
  <c r="L49" s="1"/>
  <c r="L48" s="1"/>
  <c r="L47" s="1"/>
  <c r="L46" s="1"/>
  <c r="K15" i="3"/>
  <c r="J14"/>
  <c r="J128" i="4"/>
  <c r="J127" s="1"/>
  <c r="J126" s="1"/>
  <c r="J240" i="3"/>
  <c r="L232"/>
  <c r="K232"/>
  <c r="J232"/>
  <c r="L208"/>
  <c r="K208"/>
  <c r="J208"/>
  <c r="J121" i="4" s="1"/>
  <c r="J120" s="1"/>
  <c r="J119" s="1"/>
  <c r="J118" s="1"/>
  <c r="J117" s="1"/>
  <c r="J116" s="1"/>
  <c r="L203" i="3"/>
  <c r="K203"/>
  <c r="J203"/>
  <c r="L198"/>
  <c r="K198"/>
  <c r="J198"/>
  <c r="J191"/>
  <c r="J190" s="1"/>
  <c r="L139"/>
  <c r="K139"/>
  <c r="J139"/>
  <c r="L112"/>
  <c r="J112"/>
  <c r="L108"/>
  <c r="K108"/>
  <c r="J108"/>
  <c r="J205" i="4" s="1"/>
  <c r="J204" s="1"/>
  <c r="J203" s="1"/>
  <c r="J202" s="1"/>
  <c r="L89" i="3"/>
  <c r="K89"/>
  <c r="J89"/>
  <c r="J175" i="4" s="1"/>
  <c r="J174" s="1"/>
  <c r="J173" s="1"/>
  <c r="J172" s="1"/>
  <c r="J171" s="1"/>
  <c r="J81" i="3"/>
  <c r="J192" i="4"/>
  <c r="J191" s="1"/>
  <c r="J190" s="1"/>
  <c r="J189" s="1"/>
  <c r="L74" i="3"/>
  <c r="L73" s="1"/>
  <c r="K74"/>
  <c r="K73" s="1"/>
  <c r="J74"/>
  <c r="J73" s="1"/>
  <c r="L66"/>
  <c r="K66"/>
  <c r="J66"/>
  <c r="L60"/>
  <c r="K60"/>
  <c r="J60"/>
  <c r="L56"/>
  <c r="K56"/>
  <c r="J56"/>
  <c r="L49"/>
  <c r="K49"/>
  <c r="J49"/>
  <c r="J31" i="4" s="1"/>
  <c r="J30" s="1"/>
  <c r="J29" s="1"/>
  <c r="J28" s="1"/>
  <c r="L45" i="3"/>
  <c r="K45"/>
  <c r="J26" i="4"/>
  <c r="J25" s="1"/>
  <c r="J24" s="1"/>
  <c r="J23" s="1"/>
  <c r="L37" i="3"/>
  <c r="L35" s="1"/>
  <c r="K37"/>
  <c r="J37"/>
  <c r="J36" s="1"/>
  <c r="J209" i="4" l="1"/>
  <c r="J208" s="1"/>
  <c r="J207" s="1"/>
  <c r="J201" s="1"/>
  <c r="J111" i="3"/>
  <c r="J124" i="4"/>
  <c r="J123" s="1"/>
  <c r="J125"/>
  <c r="J88" i="3"/>
  <c r="J87" s="1"/>
  <c r="J86" s="1"/>
  <c r="J207"/>
  <c r="J206" s="1"/>
  <c r="J205" s="1"/>
  <c r="J197"/>
  <c r="J107" i="4"/>
  <c r="J106" s="1"/>
  <c r="J105" s="1"/>
  <c r="J104" s="1"/>
  <c r="J103" s="1"/>
  <c r="J102" s="1"/>
  <c r="K88" i="3"/>
  <c r="K175" i="4"/>
  <c r="K174" s="1"/>
  <c r="K173" s="1"/>
  <c r="K172" s="1"/>
  <c r="K171" s="1"/>
  <c r="L197" i="3"/>
  <c r="L107" i="4"/>
  <c r="L106" s="1"/>
  <c r="L105" s="1"/>
  <c r="L104" s="1"/>
  <c r="L103" s="1"/>
  <c r="L102" s="1"/>
  <c r="K207" i="3"/>
  <c r="K121" i="4"/>
  <c r="K120" s="1"/>
  <c r="K119" s="1"/>
  <c r="K118" s="1"/>
  <c r="K117" s="1"/>
  <c r="K116" s="1"/>
  <c r="L20" i="3"/>
  <c r="K197"/>
  <c r="K107" i="4"/>
  <c r="K106" s="1"/>
  <c r="K105" s="1"/>
  <c r="K104" s="1"/>
  <c r="K103" s="1"/>
  <c r="K102" s="1"/>
  <c r="L88" i="3"/>
  <c r="L175" i="4"/>
  <c r="L174" s="1"/>
  <c r="L173" s="1"/>
  <c r="L172" s="1"/>
  <c r="L171" s="1"/>
  <c r="J202" i="3"/>
  <c r="J114" i="4"/>
  <c r="J113" s="1"/>
  <c r="J112" s="1"/>
  <c r="L207" i="3"/>
  <c r="L121" i="4"/>
  <c r="L120" s="1"/>
  <c r="L119" s="1"/>
  <c r="L118" s="1"/>
  <c r="L117" s="1"/>
  <c r="L116" s="1"/>
  <c r="K202" i="3"/>
  <c r="K114" i="4"/>
  <c r="K113" s="1"/>
  <c r="K112" s="1"/>
  <c r="K19" i="3"/>
  <c r="L202"/>
  <c r="L114" i="4"/>
  <c r="L113" s="1"/>
  <c r="L112" s="1"/>
  <c r="L45"/>
  <c r="J20" i="3"/>
  <c r="J59"/>
  <c r="J43" i="4"/>
  <c r="J42" s="1"/>
  <c r="J41" s="1"/>
  <c r="J40" s="1"/>
  <c r="K59" i="3"/>
  <c r="K43" i="4"/>
  <c r="K42" s="1"/>
  <c r="K41" s="1"/>
  <c r="K40" s="1"/>
  <c r="L59" i="3"/>
  <c r="L43" i="4"/>
  <c r="L42" s="1"/>
  <c r="L41" s="1"/>
  <c r="L40" s="1"/>
  <c r="L44" i="3"/>
  <c r="L26" i="4"/>
  <c r="L25" s="1"/>
  <c r="L24" s="1"/>
  <c r="L23" s="1"/>
  <c r="K44" i="3"/>
  <c r="K26" i="4"/>
  <c r="K25" s="1"/>
  <c r="K24" s="1"/>
  <c r="K23" s="1"/>
  <c r="J44" i="3"/>
  <c r="J22" i="4"/>
  <c r="L36" i="3"/>
  <c r="L14" i="4"/>
  <c r="L13" s="1"/>
  <c r="L12" s="1"/>
  <c r="K35" i="3"/>
  <c r="K14" i="4"/>
  <c r="K13" s="1"/>
  <c r="K12" s="1"/>
  <c r="J35" i="3"/>
  <c r="J14" i="4"/>
  <c r="J13" s="1"/>
  <c r="J12" s="1"/>
  <c r="J48" i="3"/>
  <c r="L48"/>
  <c r="L31" i="4"/>
  <c r="L30" s="1"/>
  <c r="L29" s="1"/>
  <c r="L28" s="1"/>
  <c r="K48" i="3"/>
  <c r="K31" i="4"/>
  <c r="K30" s="1"/>
  <c r="K29" s="1"/>
  <c r="K28" s="1"/>
  <c r="K14" i="3"/>
  <c r="L14"/>
  <c r="L55"/>
  <c r="K55"/>
  <c r="J55"/>
  <c r="L65"/>
  <c r="K65"/>
  <c r="J65"/>
  <c r="K72"/>
  <c r="L184" i="4"/>
  <c r="L183" s="1"/>
  <c r="K184"/>
  <c r="K183" s="1"/>
  <c r="J184"/>
  <c r="J183" s="1"/>
  <c r="L192"/>
  <c r="L191" s="1"/>
  <c r="L190" s="1"/>
  <c r="L189" s="1"/>
  <c r="K192"/>
  <c r="K191" s="1"/>
  <c r="K190" s="1"/>
  <c r="K189" s="1"/>
  <c r="L80" i="3"/>
  <c r="L162" i="4"/>
  <c r="L161" s="1"/>
  <c r="L160" s="1"/>
  <c r="L159" s="1"/>
  <c r="K80" i="3"/>
  <c r="K162" i="4"/>
  <c r="K161" s="1"/>
  <c r="K160" s="1"/>
  <c r="K159" s="1"/>
  <c r="J80" i="3"/>
  <c r="J162" i="4"/>
  <c r="J161" s="1"/>
  <c r="J160" s="1"/>
  <c r="J159" s="1"/>
  <c r="L111" i="3"/>
  <c r="K111"/>
  <c r="K209" i="4"/>
  <c r="K208" s="1"/>
  <c r="K207" s="1"/>
  <c r="J107" i="3"/>
  <c r="L107"/>
  <c r="L205" i="4"/>
  <c r="L204" s="1"/>
  <c r="L203" s="1"/>
  <c r="L202" s="1"/>
  <c r="K107" i="3"/>
  <c r="K205" i="4"/>
  <c r="K204" s="1"/>
  <c r="K203" s="1"/>
  <c r="K202" s="1"/>
  <c r="L138" i="3"/>
  <c r="K138"/>
  <c r="J138"/>
  <c r="J137" s="1"/>
  <c r="J136" s="1"/>
  <c r="L191"/>
  <c r="L190" s="1"/>
  <c r="L100" i="4"/>
  <c r="L99" s="1"/>
  <c r="L98" s="1"/>
  <c r="L97" s="1"/>
  <c r="L96" s="1"/>
  <c r="L95" s="1"/>
  <c r="K192" i="3"/>
  <c r="K100" i="4"/>
  <c r="K99" s="1"/>
  <c r="K98" s="1"/>
  <c r="K97" s="1"/>
  <c r="K96" s="1"/>
  <c r="K95" s="1"/>
  <c r="J192" i="3"/>
  <c r="J100" i="4"/>
  <c r="J99" s="1"/>
  <c r="J98" s="1"/>
  <c r="J97" s="1"/>
  <c r="J96" s="1"/>
  <c r="J95" s="1"/>
  <c r="L231" i="3"/>
  <c r="L155" i="4"/>
  <c r="L154" s="1"/>
  <c r="L153" s="1"/>
  <c r="L152" s="1"/>
  <c r="L151" s="1"/>
  <c r="L150" s="1"/>
  <c r="L149" s="1"/>
  <c r="K231" i="3"/>
  <c r="K155" i="4"/>
  <c r="K154" s="1"/>
  <c r="K153" s="1"/>
  <c r="K152" s="1"/>
  <c r="K151" s="1"/>
  <c r="K150" s="1"/>
  <c r="K149" s="1"/>
  <c r="J231" i="3"/>
  <c r="J155" i="4"/>
  <c r="J154" s="1"/>
  <c r="J153" s="1"/>
  <c r="J152" s="1"/>
  <c r="J151" s="1"/>
  <c r="J150" s="1"/>
  <c r="J149" s="1"/>
  <c r="L239" i="3"/>
  <c r="K239"/>
  <c r="J239"/>
  <c r="L247"/>
  <c r="K247"/>
  <c r="J247"/>
  <c r="L128" i="4"/>
  <c r="L127" s="1"/>
  <c r="L126" s="1"/>
  <c r="K128"/>
  <c r="K127" s="1"/>
  <c r="K126" s="1"/>
  <c r="K191" i="3"/>
  <c r="K190" s="1"/>
  <c r="L192"/>
  <c r="K36"/>
  <c r="J158" i="4" l="1"/>
  <c r="J157" s="1"/>
  <c r="J54" i="3"/>
  <c r="J53" s="1"/>
  <c r="J40"/>
  <c r="K40"/>
  <c r="L40"/>
  <c r="L11" i="4"/>
  <c r="L10"/>
  <c r="K11"/>
  <c r="K10"/>
  <c r="J10"/>
  <c r="J11"/>
  <c r="L124"/>
  <c r="L123" s="1"/>
  <c r="L125"/>
  <c r="K124"/>
  <c r="K123" s="1"/>
  <c r="K125"/>
  <c r="L209"/>
  <c r="L208" s="1"/>
  <c r="L207" s="1"/>
  <c r="L201" s="1"/>
  <c r="L273"/>
  <c r="L272" s="1"/>
  <c r="L271" s="1"/>
  <c r="L270" s="1"/>
  <c r="L269" s="1"/>
  <c r="K111"/>
  <c r="K110" s="1"/>
  <c r="K109" s="1"/>
  <c r="L111"/>
  <c r="L110" s="1"/>
  <c r="L109" s="1"/>
  <c r="J111"/>
  <c r="J110" s="1"/>
  <c r="J109" s="1"/>
  <c r="J74" s="1"/>
  <c r="L106" i="3"/>
  <c r="L105" s="1"/>
  <c r="J106"/>
  <c r="L206"/>
  <c r="L205" s="1"/>
  <c r="K196"/>
  <c r="K195" s="1"/>
  <c r="L196"/>
  <c r="L195" s="1"/>
  <c r="L201"/>
  <c r="L200" s="1"/>
  <c r="J201"/>
  <c r="J200" s="1"/>
  <c r="L19"/>
  <c r="K87"/>
  <c r="J19"/>
  <c r="K201"/>
  <c r="K200" s="1"/>
  <c r="L87"/>
  <c r="K206"/>
  <c r="K205" s="1"/>
  <c r="J196"/>
  <c r="J195" s="1"/>
  <c r="L22" i="4"/>
  <c r="K22"/>
  <c r="K13" i="3"/>
  <c r="K12" s="1"/>
  <c r="K11" s="1"/>
  <c r="L38" i="4"/>
  <c r="L37" s="1"/>
  <c r="L36" s="1"/>
  <c r="L35" s="1"/>
  <c r="L8"/>
  <c r="L54" i="3"/>
  <c r="K54"/>
  <c r="K38" i="4"/>
  <c r="K37" s="1"/>
  <c r="K36" s="1"/>
  <c r="K35" s="1"/>
  <c r="K34" s="1"/>
  <c r="K33" s="1"/>
  <c r="K8"/>
  <c r="J38"/>
  <c r="J37" s="1"/>
  <c r="J36" s="1"/>
  <c r="J35" s="1"/>
  <c r="J34" s="1"/>
  <c r="J33" s="1"/>
  <c r="L64" i="3"/>
  <c r="L63" s="1"/>
  <c r="K64"/>
  <c r="K63" s="1"/>
  <c r="J64"/>
  <c r="J63" s="1"/>
  <c r="L79"/>
  <c r="K79"/>
  <c r="J79"/>
  <c r="K201" i="4"/>
  <c r="K158" s="1"/>
  <c r="K106" i="3"/>
  <c r="K105" s="1"/>
  <c r="L137"/>
  <c r="L136" s="1"/>
  <c r="K137"/>
  <c r="K136" s="1"/>
  <c r="L230"/>
  <c r="K230"/>
  <c r="J230"/>
  <c r="L238"/>
  <c r="K238"/>
  <c r="J238"/>
  <c r="L246"/>
  <c r="L245" s="1"/>
  <c r="K246"/>
  <c r="K245" s="1"/>
  <c r="J246"/>
  <c r="J245" s="1"/>
  <c r="L158" i="4" l="1"/>
  <c r="L157" s="1"/>
  <c r="J229" i="3"/>
  <c r="J228" s="1"/>
  <c r="K229"/>
  <c r="K228" s="1"/>
  <c r="L229"/>
  <c r="L228" s="1"/>
  <c r="J7" i="4"/>
  <c r="L74"/>
  <c r="K74"/>
  <c r="L34"/>
  <c r="L33" s="1"/>
  <c r="J105" i="3"/>
  <c r="J104" s="1"/>
  <c r="L13"/>
  <c r="L12" s="1"/>
  <c r="L11" s="1"/>
  <c r="K86"/>
  <c r="L86"/>
  <c r="J85"/>
  <c r="J13"/>
  <c r="J12" s="1"/>
  <c r="J11" s="1"/>
  <c r="L53"/>
  <c r="K53"/>
  <c r="J34"/>
  <c r="J33" s="1"/>
  <c r="J32" s="1"/>
  <c r="K157" i="4"/>
  <c r="L78" i="3"/>
  <c r="K78"/>
  <c r="J78"/>
  <c r="L104"/>
  <c r="K104"/>
  <c r="L237"/>
  <c r="L236"/>
  <c r="L235" s="1"/>
  <c r="K237"/>
  <c r="K236"/>
  <c r="K235" s="1"/>
  <c r="J237"/>
  <c r="J236"/>
  <c r="J235" s="1"/>
  <c r="D30" i="10"/>
  <c r="D27" s="1"/>
  <c r="E30"/>
  <c r="E27" s="1"/>
  <c r="C30"/>
  <c r="C27" s="1"/>
  <c r="D23"/>
  <c r="D22" s="1"/>
  <c r="E23"/>
  <c r="E22" s="1"/>
  <c r="C23"/>
  <c r="E16"/>
  <c r="D16"/>
  <c r="D14"/>
  <c r="E14"/>
  <c r="C14"/>
  <c r="D18"/>
  <c r="L7" i="4" l="1"/>
  <c r="K7"/>
  <c r="D13" i="10"/>
  <c r="D12" s="1"/>
  <c r="D11" s="1"/>
  <c r="D34" s="1"/>
  <c r="L85" i="3"/>
  <c r="K85"/>
  <c r="J84"/>
  <c r="J83" s="1"/>
  <c r="L10"/>
  <c r="K10"/>
  <c r="L34"/>
  <c r="L33" s="1"/>
  <c r="L32" s="1"/>
  <c r="K34"/>
  <c r="K33" s="1"/>
  <c r="K32" s="1"/>
  <c r="K31" s="1"/>
  <c r="L62"/>
  <c r="K62"/>
  <c r="J62"/>
  <c r="L77"/>
  <c r="K77"/>
  <c r="J77"/>
  <c r="L103"/>
  <c r="K103"/>
  <c r="J103"/>
  <c r="E13" i="10"/>
  <c r="E12" s="1"/>
  <c r="E11" s="1"/>
  <c r="E34" s="1"/>
  <c r="C22"/>
  <c r="C13"/>
  <c r="J189" i="3" l="1"/>
  <c r="J173" s="1"/>
  <c r="J172" s="1"/>
  <c r="J165" s="1"/>
  <c r="L189"/>
  <c r="L173" s="1"/>
  <c r="L172" s="1"/>
  <c r="K189"/>
  <c r="K173" s="1"/>
  <c r="K172" s="1"/>
  <c r="C12" i="10"/>
  <c r="C11" s="1"/>
  <c r="E33" i="13"/>
  <c r="E32" s="1"/>
  <c r="E31" s="1"/>
  <c r="E30" s="1"/>
  <c r="D33"/>
  <c r="D32" s="1"/>
  <c r="D31" s="1"/>
  <c r="D30" s="1"/>
  <c r="K84" i="3"/>
  <c r="K83" s="1"/>
  <c r="J10"/>
  <c r="L84"/>
  <c r="L83" s="1"/>
  <c r="L72"/>
  <c r="L31" s="1"/>
  <c r="J72"/>
  <c r="J31" s="1"/>
  <c r="L102"/>
  <c r="K102"/>
  <c r="J102"/>
  <c r="L135"/>
  <c r="K135"/>
  <c r="J135"/>
  <c r="L244"/>
  <c r="K244"/>
  <c r="J244"/>
  <c r="C34" i="10" l="1"/>
  <c r="C33" i="13" s="1"/>
  <c r="C32" s="1"/>
  <c r="C31" s="1"/>
  <c r="C30" s="1"/>
  <c r="L134" i="3"/>
  <c r="L133" s="1"/>
  <c r="K134"/>
  <c r="K133" s="1"/>
  <c r="J134"/>
  <c r="J133" s="1"/>
  <c r="L234"/>
  <c r="K234"/>
  <c r="J234"/>
  <c r="L243"/>
  <c r="K243"/>
  <c r="J243"/>
  <c r="K9" l="1"/>
  <c r="L9"/>
  <c r="J9"/>
  <c r="L165"/>
  <c r="K165"/>
  <c r="L242"/>
  <c r="K242"/>
  <c r="J242"/>
  <c r="J8" l="1"/>
  <c r="J7" s="1"/>
  <c r="C38" i="13" s="1"/>
  <c r="C37" s="1"/>
  <c r="C36" s="1"/>
  <c r="C35" s="1"/>
  <c r="C29" s="1"/>
  <c r="C12" s="1"/>
  <c r="F18" i="14" s="1"/>
  <c r="F16" s="1"/>
  <c r="F20" s="1"/>
  <c r="L8" i="3"/>
  <c r="L7" s="1"/>
  <c r="K8"/>
  <c r="K7" s="1"/>
  <c r="D38" i="13" l="1"/>
  <c r="D37" s="1"/>
  <c r="D36" s="1"/>
  <c r="D35" s="1"/>
  <c r="D29" s="1"/>
  <c r="D12" s="1"/>
  <c r="G18" i="14" s="1"/>
  <c r="G16" s="1"/>
  <c r="G20" s="1"/>
  <c r="D36" i="10"/>
  <c r="D37" s="1"/>
  <c r="E38" i="13"/>
  <c r="E37" s="1"/>
  <c r="E36" s="1"/>
  <c r="E35" s="1"/>
  <c r="E29" s="1"/>
  <c r="E12" s="1"/>
  <c r="I18" i="14" s="1"/>
  <c r="I16" s="1"/>
  <c r="I20" s="1"/>
  <c r="E36" i="10"/>
  <c r="E37" s="1"/>
</calcChain>
</file>

<file path=xl/sharedStrings.xml><?xml version="1.0" encoding="utf-8"?>
<sst xmlns="http://schemas.openxmlformats.org/spreadsheetml/2006/main" count="4443" uniqueCount="329">
  <si>
    <t/>
  </si>
  <si>
    <t>(тыс. рублей)</t>
  </si>
  <si>
    <t>Наименование</t>
  </si>
  <si>
    <t>Рз</t>
  </si>
  <si>
    <t>Прз</t>
  </si>
  <si>
    <t>Цср</t>
  </si>
  <si>
    <t>Вр</t>
  </si>
  <si>
    <t>Сумма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</si>
  <si>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</si>
  <si>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</si>
  <si>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</si>
  <si>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</si>
  <si>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</si>
  <si>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</si>
  <si>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</si>
  <si>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</si>
  <si>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</si>
  <si>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</si>
  <si>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</si>
  <si>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ВСЕГО</t>
  </si>
  <si>
    <t>12</t>
  </si>
  <si>
    <t>Адм</t>
  </si>
  <si>
    <t>ВР</t>
  </si>
  <si>
    <t>Код</t>
  </si>
  <si>
    <t>Наименование кода группы, подгруппы, статьи, вида источника финансирования дефицитов бюджетов, кода классификации операций сектора государственного управления, относящихся к источникам финансирования дефицитов бюджетов Российской Федерации</t>
  </si>
  <si>
    <t>Сумма (тыс. руб.)</t>
  </si>
  <si>
    <t>№ п/п</t>
  </si>
  <si>
    <t>Виды заимствований</t>
  </si>
  <si>
    <t>Сумма (тыс. рублей)</t>
  </si>
  <si>
    <t>Район</t>
  </si>
  <si>
    <t>Безвозмездные поступления</t>
  </si>
  <si>
    <t>Дотации бюджетам сельских поселений на выравнивание бюджетной обеспеченности из бюджета субъекта Российской Федерации</t>
  </si>
  <si>
    <t>Субсидии бюджетам бюджетной системы Российской Федерации (межбюджетные субсидии)</t>
  </si>
  <si>
    <t>Прочие субсидии бюджетам сельских поселений</t>
  </si>
  <si>
    <t>Субвенции бюджетам сельских поселений на выполнение передаваемых полномочий субъектов Российской Федерации</t>
  </si>
  <si>
    <t>Иные межбюджетные трансферты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</si>
  <si>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</si>
  <si>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Прочие межбюджетные трансферты, передаваемые бюджетам сельских поселений</t>
  </si>
  <si>
    <t>Безвозмездные поступления от других бюджетов бюджетной системы Российской Федерации</t>
  </si>
  <si>
    <t>Дотации  бюджетам бюджетной системы Российской Федерации</t>
  </si>
  <si>
    <t>Дотации на выравнивание бюджетной обеспеченности</t>
  </si>
  <si>
    <t>Дотации бюджетам на поддержку мер по обеспечению сбалансированности бюджетов</t>
  </si>
  <si>
    <t>Дотации бюджетам сельских поселений на поддержку мер по обеспечению сбалансированности бюджетов</t>
  </si>
  <si>
    <t>Субвенции бюджетам бюджетной системы Российской Федерации</t>
  </si>
  <si>
    <t>Субвенции местным бюджетам на выполнение передаваемых полномочий субъектов Российской Федерации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</si>
  <si>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</si>
  <si>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</si>
  <si>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Прочие межбюджетные трансферты, передаваемые бюджетам</t>
  </si>
  <si>
    <t>Общегосударственные вопросы</t>
  </si>
  <si>
    <t>01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</si>
  <si>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</si>
  <si>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</si>
  <si>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0</t>
  </si>
  <si>
    <t>Расходы на выплаты по оплате труда работников органов местного самоуправления</t>
  </si>
  <si>
    <t>41110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</si>
  <si>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</si>
  <si>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</si>
  <si>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</si>
  <si>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</si>
  <si>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</si>
  <si>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Расходы на обеспечение функций органов местного самоуправления</t>
  </si>
  <si>
    <t>41120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</si>
  <si>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</si>
  <si>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</si>
  <si>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Прочая закупка товаров, работ и услуг</t>
  </si>
  <si>
    <t>244</t>
  </si>
  <si>
    <t>Закупка энергетических ресурсов</t>
  </si>
  <si>
    <t>Иные бюджетные ассигнования</t>
  </si>
  <si>
    <t>Уплата налогов, сборов и иных платежей</t>
  </si>
  <si>
    <t>Уплата налога на имущество организаций и земельного налога</t>
  </si>
  <si>
    <t>Уплата прочих налогов, сборов</t>
  </si>
  <si>
    <t>Уплата иных платежей</t>
  </si>
  <si>
    <t>Субсидии на софинансирование расходных обязательств поселений</t>
  </si>
  <si>
    <t>Субсидии на софинансирование расходных обязательств по финансовому обеспечению деятельности органов местного самоуправления и муниципальных учреждений</t>
  </si>
  <si>
    <t>Межбюджетные трансферты</t>
  </si>
  <si>
    <t>Осуществление государственных полномочий Республики Мордовия по определению перечня должностных лиц, уполномоченных составлять протоколы об административных правонарушениях, предусмотренных Законом Республики Мордовия от 15июня 2015 года №38-З "Об административной ответственности на территории Республики Мордовия"</t>
  </si>
  <si>
    <t>77150</t>
  </si>
  <si>
    <t>Непрограммные расходы главных распорядителей бюджетных средств Республики Мордовия</t>
  </si>
  <si>
    <t>89</t>
  </si>
  <si>
    <t>Непрограммные расходы в рамках обеспечения деятельности главных распорядителей бюджетных средств Республики Мордовия</t>
  </si>
  <si>
    <t>Финансовое обеспечение расходных обязательств поселений по переданным полномочиям муниципальных районов Республики Мордовия</t>
  </si>
  <si>
    <t>00</t>
  </si>
  <si>
    <t>Резервные фонды</t>
  </si>
  <si>
    <t>41180</t>
  </si>
  <si>
    <t>Резервные средства</t>
  </si>
  <si>
    <t>870</t>
  </si>
  <si>
    <t>Другие общегосударственные вопросы</t>
  </si>
  <si>
    <t>13</t>
  </si>
  <si>
    <t>Национальная оборона</t>
  </si>
  <si>
    <t>02</t>
  </si>
  <si>
    <t>Мобилизационная и вневойсковая подготовка</t>
  </si>
  <si>
    <t>03</t>
  </si>
  <si>
    <t>Осуществление государственных полномочий Российской Федерации по первичному воинскому учету на территориях, где отсутствуют военные комиссариаты</t>
  </si>
  <si>
    <t>51180</t>
  </si>
  <si>
    <t>Национальная экономика</t>
  </si>
  <si>
    <t>Дорожное хозяйство (дорожные фонды)</t>
  </si>
  <si>
    <t>09</t>
  </si>
  <si>
    <t>Финансовое обеспечение расходных обязательств поселений по переданным полномочиям муниципального района Республики Мордовия</t>
  </si>
  <si>
    <t>Осуществление полномочий по дорожной деятельности в отношении автомобильных дорог местного значения в границах населенных пунктов поселения и обеспечению безопасности дорожного движения 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поселения, организация дорожного движения, а также осуществление иных полномочий в области использования автомобильных дорог  и осуществления дорожной деятельности в соответствии с законодательством Российской Федерации</t>
  </si>
  <si>
    <t>Закупка товаров, работ и услуг для государственных (муниципальных) нужд</t>
  </si>
  <si>
    <t>Жилищно-коммунальное хозяйство</t>
  </si>
  <si>
    <t>05</t>
  </si>
  <si>
    <t>Благоустройство</t>
  </si>
  <si>
    <t>Основное мероприятие "Текущее содержание и обслуживание наружных сетей уличного освещения территории сельского поселения"</t>
  </si>
  <si>
    <t>Уличное освещение</t>
  </si>
  <si>
    <t>43010</t>
  </si>
  <si>
    <t>Озеленение</t>
  </si>
  <si>
    <t>43020</t>
  </si>
  <si>
    <t>Организация и содержание мест захоронения</t>
  </si>
  <si>
    <t>43030</t>
  </si>
  <si>
    <t>Прочие мероприятия по благоустройству</t>
  </si>
  <si>
    <t>43040</t>
  </si>
  <si>
    <t>Осуществление полномочий по сохранению, использованию и популяризации объектов культурного наследия (памятников истории и культуры), находящихся в собственности поселения, охране объектов культурного наследия (памятников истории и культуры) местного (муниципального) значения, расположенных на территории поселения</t>
  </si>
  <si>
    <t>44104</t>
  </si>
  <si>
    <t>Охрана окружающей среды</t>
  </si>
  <si>
    <t>06</t>
  </si>
  <si>
    <t>Охрана объектов растительного и животного мира и среды их обитания</t>
  </si>
  <si>
    <t>Осуществление полномочий по участию в организации деятельности по накоплению (в том числе раздельному накоплению) и транспортированию твердых коммунальных отходов</t>
  </si>
  <si>
    <t>44106</t>
  </si>
  <si>
    <t>Социальная политика</t>
  </si>
  <si>
    <t>Пенсионное обеспечение</t>
  </si>
  <si>
    <t>Иные меры социальной поддержки граждан, кроме публичных нормативных обязательств</t>
  </si>
  <si>
    <t>03000</t>
  </si>
  <si>
    <t>Доплаты к пенсиям муниципальных служащих Республики Мордовия</t>
  </si>
  <si>
    <t>03010</t>
  </si>
  <si>
    <t>Социальное обеспечение и иные выплаты населению</t>
  </si>
  <si>
    <t>Публичные нормативные социальные выплаты гражданам</t>
  </si>
  <si>
    <t>Иные пенсии, социальные доплаты к пенсиям</t>
  </si>
  <si>
    <t>Функционирование высшего должностного лица субъекта Российской Федерации и муниципального образования</t>
  </si>
  <si>
    <t>Расходы на выплаты по оплате труда высшего должностного лица</t>
  </si>
  <si>
    <t>41150</t>
  </si>
  <si>
    <t>100</t>
  </si>
  <si>
    <t>120</t>
  </si>
  <si>
    <t>129</t>
  </si>
  <si>
    <t>44200</t>
  </si>
  <si>
    <t>Расходы на обеспечение функций органов местного самоуправления Республики Мордовия</t>
  </si>
  <si>
    <t>200</t>
  </si>
  <si>
    <t>800</t>
  </si>
  <si>
    <t>850</t>
  </si>
  <si>
    <t>240</t>
  </si>
  <si>
    <t>Прочие мероприятия по благоустройству городских округов и поселений</t>
  </si>
  <si>
    <t>Резервный фонд администрации муниципальных образований</t>
  </si>
  <si>
    <t>Осуществление первичного воинского учета на территориях, где отсутствуют военные комиссариаты</t>
  </si>
  <si>
    <t>Мобилизационная и вневойсковая подготовка</t>
  </si>
  <si>
    <t>Кредиты кредитных организаций в валюте Российской Федерации</t>
  </si>
  <si>
    <t>в том числе:</t>
  </si>
  <si>
    <t>Объем привлечения</t>
  </si>
  <si>
    <t>Объем средств, направляемых на погашение основной суммы долга</t>
  </si>
  <si>
    <t>Бюджетные кредиты от других бюджетов бюджетной системы Российской Федерации</t>
  </si>
  <si>
    <t>000 01 00 00 00 00 0000 000</t>
  </si>
  <si>
    <t>ИСТОЧНИКИ ВНУТРЕННЕГО ФИНАНСИРОВАНИЯ ДЕФИЦИТОВ БЮДЖЕТОВ</t>
  </si>
  <si>
    <t>000 01 01 00 00 00 0000 000</t>
  </si>
  <si>
    <t>Государственные (муниципальные) ценные бумаги, номинальная стоимость которых указана в валюте Российской Федерации</t>
  </si>
  <si>
    <t>000 01 01 00 00 00 0000 700</t>
  </si>
  <si>
    <t>Размещение государственных (муниципальных) ценных бумаг, номинальная стоимость которых указана в валюте Российской Федерации</t>
  </si>
  <si>
    <t xml:space="preserve">000 01 01 00 00 00 0000 800 </t>
  </si>
  <si>
    <t>Погашение государственных (муниципальных) ценных бумаг, номинальная стоимость которых указана в валюте Российской Федерации</t>
  </si>
  <si>
    <t>000 01 02 00 00 00 0000 000</t>
  </si>
  <si>
    <t>000 01 02 00 00 00 0000 700</t>
  </si>
  <si>
    <t>Получение кредитов от кредитных организаций в валюте Российской Федерации</t>
  </si>
  <si>
    <t>000 01 02 00 00 00 0000 800</t>
  </si>
  <si>
    <t>Погашение кредитов, предоставленных кредитными организациями в валюте Российской Федерации</t>
  </si>
  <si>
    <t>000 01 03 00 00 00 0000 000</t>
  </si>
  <si>
    <t>Бюджетные кредиты из других бюджетов бюджетной системы Российской Федерации</t>
  </si>
  <si>
    <t>000 01 03 01 00 00 0000 000</t>
  </si>
  <si>
    <t>000 01 03 01 00 00 0000 700</t>
  </si>
  <si>
    <t>000 01 03 01 00 00 0000 800</t>
  </si>
  <si>
    <t>000 01 05 00 00 00 0000 000</t>
  </si>
  <si>
    <t>Изменение остатков средств на счетах по учету средств бюджетов</t>
  </si>
  <si>
    <t>000 01 05 00 00 00 0000 500</t>
  </si>
  <si>
    <t>Увеличение остатков средств бюджетов</t>
  </si>
  <si>
    <t>000 01 05 02 00 00 0000 500</t>
  </si>
  <si>
    <t>Увеличение прочих остатков средств бюджетов</t>
  </si>
  <si>
    <t>000 01 05 02 01 00 0000 510</t>
  </si>
  <si>
    <t>Увеличение прочих остатков денежных средств бюджетов</t>
  </si>
  <si>
    <t>000 01 05 00 00 00 0000 600</t>
  </si>
  <si>
    <t>Уменьшение остатков средств бюджетов</t>
  </si>
  <si>
    <t>Уменьшение прочих остатков средств бюджетов</t>
  </si>
  <si>
    <t>000 01 05 02 01 00 0000 610</t>
  </si>
  <si>
    <t>Уменьшение прочих остатков денежных средств бюджетов</t>
  </si>
  <si>
    <t>000 01 06 00 00 00 0000 000</t>
  </si>
  <si>
    <t>Иные источники внутреннего финансирования дефицитов бюджетов</t>
  </si>
  <si>
    <t>000 01 06 04 00 00 0000 000</t>
  </si>
  <si>
    <t xml:space="preserve">Исполнение государственных и муниципальных гарантий </t>
  </si>
  <si>
    <t>000 01 06 04 01 00 0000 000</t>
  </si>
  <si>
    <t>Исполнение государственных и муниципальных гарантий в валюте Российской Федерации</t>
  </si>
  <si>
    <t>Привлечение средств</t>
  </si>
  <si>
    <t>Погашение основной суммы задолженности</t>
  </si>
  <si>
    <t>000 01 01 00 00 10 0000 710</t>
  </si>
  <si>
    <t>Размещение муниципальных ценных бумаг сельских поселений, номинальная стоимость которых указана в валюте Российской Федерации</t>
  </si>
  <si>
    <t>000 01 01 00 00 10 0000 810</t>
  </si>
  <si>
    <t>Погашение муниципальных ценных бумаг сельских поселений, номинальная стоимость которых указана в валюте Российской Федерации</t>
  </si>
  <si>
    <t>000 01 02 00 00 10 0000 710</t>
  </si>
  <si>
    <t>Получение кредитов от кредитных организаций бюджетами сельских поселений в валюте Российской Федерации</t>
  </si>
  <si>
    <t>000 01 02 00 00 10 0000 810</t>
  </si>
  <si>
    <t>Погашение бюджетами сельских поселений кредитов от кредитных организаций в валюте Российской Федерации</t>
  </si>
  <si>
    <t>Бюджетные кредиты от других бюджетов бюджетной системы Российской Федерации в валюте Российской Федерации</t>
  </si>
  <si>
    <t xml:space="preserve">Получение бюджетных кредитов от других бюджетов бюджетной системы Российской Федерации в валюте Российской Федерации </t>
  </si>
  <si>
    <t>000 01 03 01 00 10 0000 710</t>
  </si>
  <si>
    <t>Получение кредитов от других бюджетов бюджетной системы Российской Федерации бюджетами поселений в валюте Российской Федерации</t>
  </si>
  <si>
    <t xml:space="preserve">Погашение бюджетных кредитов от других бюджетов бюджетной системы Российской Федерации в валюте Российской Федерации </t>
  </si>
  <si>
    <t>000 01 03 01 00 10 0000 810</t>
  </si>
  <si>
    <t>Погашение кредитов от других бюджетов бюджетной системы Российской Федерации бюджетами поселений в валюте Российской Федерации</t>
  </si>
  <si>
    <t>000 01 05 02 01 10 0000 510</t>
  </si>
  <si>
    <t>Увеличение прочих остатков денежных средств бюджетов поселений</t>
  </si>
  <si>
    <r>
      <t>0</t>
    </r>
    <r>
      <rPr>
        <sz val="9"/>
        <rFont val="Times New Roman"/>
        <family val="1"/>
        <charset val="204"/>
      </rPr>
      <t>00 01 05 02 00 00 0000 600</t>
    </r>
  </si>
  <si>
    <t>000 01 05 02 01 10 0000 610</t>
  </si>
  <si>
    <t>Уменьшение прочих остатков денежных средств бюджетов поселений</t>
  </si>
  <si>
    <t>000 01 06 04 01 10 0000 810</t>
  </si>
  <si>
    <t>Исполнение муниципальных гарантий поселений в валюте Российской Федерации в случае, если исполнение гарантом муниципальных гарантий поселений ведет к возникновению права регрессного требования гаранта к принципиалу либо обусловлено уступкой гаранту прав требования бенефициара к принципалу</t>
  </si>
  <si>
    <t>Непрограммные расходы главных распорядителей бюджетных средств местного бюджета</t>
  </si>
  <si>
    <t>Непрограммные расходы в рамках обеспечения деятельности главных распорядителей бюджетных средств местного бюджета</t>
  </si>
  <si>
    <t>Финансовое обеспечение расходных обязательств муниципальных образований по переданным для осуществления органам местного самоуправления государственным полномочиям</t>
  </si>
  <si>
    <t>Мероприятия в сфере муниципального управления</t>
  </si>
  <si>
    <t>Основное мероприятие "Информационно-пропагандистское противодействие терроризму и экстремизму"</t>
  </si>
  <si>
    <t>Мероприятия по укреплению общественного порядка и обеспечению общественной безопасности</t>
  </si>
  <si>
    <t>Другие вопросы в области национальной экономики</t>
  </si>
  <si>
    <t>Подпрограмма "Благоустройство сельских территорий"</t>
  </si>
  <si>
    <t>Основное мероприятие «Организация освещения территории,включая архитектурную подсветку зданий, строений, сооружений в том числе с использованием энергосберегающих технологий"</t>
  </si>
  <si>
    <t>Подпрограмма "Текущее содержание сельских территорий"</t>
  </si>
  <si>
    <t>Основное мероприятие "Озеленение территории сельского поселения"</t>
  </si>
  <si>
    <t>Основное мероприятие «Текущий ремонт и содержание историко-культурных памятников и памятников искусства"</t>
  </si>
  <si>
    <t>Основное мероприятие  «Прочие мероприятия по содержанию территории сельского поселения»</t>
  </si>
  <si>
    <t>909</t>
  </si>
  <si>
    <t>22</t>
  </si>
  <si>
    <t>Основное мероприятие Ссодержание мест захоронения"</t>
  </si>
  <si>
    <t>990</t>
  </si>
  <si>
    <t xml:space="preserve">Непрограммные расходы главных распорядителей бюджетных средств местного бюджета
</t>
  </si>
  <si>
    <t>Иные межбюджетные трансфертв на финансовое обеспечение расходных обязательств муниципального района Республики Мордовия по переданным полномочиям поселенийя</t>
  </si>
  <si>
    <t>Основное мероприятие " Озеленение территории сельского поселения"</t>
  </si>
  <si>
    <t>Основное мероприятие " Содержание мест захоронения"</t>
  </si>
  <si>
    <t>205</t>
  </si>
  <si>
    <t>31</t>
  </si>
  <si>
    <t>Администрация Сабанчеевского поселения Атяшевского муниципального района Республики Мордовия</t>
  </si>
  <si>
    <t>Основное мероприятие "Обеспечение функций высшего должностного лица Сабанчеевского сельского поселения Атяшевского муниципального района Республики Мордовия"</t>
  </si>
  <si>
    <t>Основное мероприятие "Обеспечение деятельности Администрации Сабанчеевского сельского поселения"</t>
  </si>
  <si>
    <t>Резервный фонд администрации Сабанчеевского сельского поселения Атяшевского муниципального района Республики Мордовия</t>
  </si>
  <si>
    <t>Подпрограмма "Противодействие терроризму и экстремизму,защита жизни граждан, проживающих на территории Сабанчеевского сельского поселения от террористических и экстремистских актов"</t>
  </si>
  <si>
    <t>Муниципальная программа Сабанчеевского сельского поселения "Комплексное развитие сельских территорий Сабанчеевского сельского поселения на 2020-2025 годы"</t>
  </si>
  <si>
    <t>Основное мероприятие "Обеспечение функций Администрации Сабанчеевского сельского поселения Атяшевского муниципального района Республики Мордовия"</t>
  </si>
  <si>
    <t>Администрация Сабанчеевского сельского поселения Атяшевского муниципального района Республики Мордовия</t>
  </si>
  <si>
    <t>Атяшевский муниципальный район</t>
  </si>
  <si>
    <t>Национальная безопасность</t>
  </si>
  <si>
    <t>Защита населения и территории от чрезвычайных ситуаций природного и техногенного характера, гражданская оборона</t>
  </si>
  <si>
    <t>Защита населения и территории от чрезвычайных ситуаций природного и техногенного характера, пожарная безопасность.</t>
  </si>
  <si>
    <t>Мероприятия по обеспечению пожарной безопасности</t>
  </si>
  <si>
    <t>926</t>
  </si>
  <si>
    <t>Иные выплаты персоналу государственных(муниципальных) органов, за исключением фонда оплаты труда</t>
  </si>
  <si>
    <t>Иные межбюджетные трансферты для выполнения работ по весеннему паводку</t>
  </si>
  <si>
    <t>Оформление дорог общего пользования местного значения</t>
  </si>
  <si>
    <t>Мероприятия по землеустройству и землепользованию</t>
  </si>
  <si>
    <t>Решение вопросов местного значения,осуществляемое с привлечением средств самообложения граждан</t>
  </si>
  <si>
    <t>Основное мероприятие "Решение вопросов местного значения,осуществляемое с привлечением средств самообложения граждан"</t>
  </si>
  <si>
    <t>2025 год</t>
  </si>
  <si>
    <t xml:space="preserve">Муниципальная программа Сабанчеевского сельского поселения "Повышение эффективности муниципального управления Сабанчеевского сельского поселения"
</t>
  </si>
  <si>
    <t>Муниципальная программа Сабанчеевского сельского поселения "Комплексное развитие сельских территорий Сабанчеевского сельского поселения"</t>
  </si>
  <si>
    <t>Муниципальная программа Сабанчеевского сельского поселения "Противодействие экстремизму и профилактика терроризма на территории Сабанчеевского сельского поселения "</t>
  </si>
  <si>
    <t xml:space="preserve">Муниципальная программа Сабанчеевского сельского поселения "Повышение эффективности муниципального управления Сабанчеевского сельского поселения "
</t>
  </si>
  <si>
    <t>Муниципальная программа Сабанчеевского сельского поселения "Комплексное развитие сельских территорий Сабанчеевского сельского поселения "</t>
  </si>
  <si>
    <t>000 2 00 00000 00 0000 000</t>
  </si>
  <si>
    <t>000 2 02 00000 00 0000 000</t>
  </si>
  <si>
    <t>000 2 02 10000 00 0000 150</t>
  </si>
  <si>
    <t>0002 02 15001 00 0000 150</t>
  </si>
  <si>
    <t>000 2 02 15001 10 0000 150</t>
  </si>
  <si>
    <t>000 2 02 15002 00 0000 150</t>
  </si>
  <si>
    <t>000 2 02 15002 10 0000 150</t>
  </si>
  <si>
    <t>000 2 02 20000 00 0000 150</t>
  </si>
  <si>
    <t>000 2 02 29999 10 0000 150</t>
  </si>
  <si>
    <t>000 2 02 30000 00 0000 150</t>
  </si>
  <si>
    <t>000 2 02 30024 00 0000 150</t>
  </si>
  <si>
    <t>000 2 02 30024 10 0000 150</t>
  </si>
  <si>
    <t>000 2 02 35118 00 0000 150</t>
  </si>
  <si>
    <t>000 2 02 35118 10 0000 150</t>
  </si>
  <si>
    <t>000 2 02 40000 00 0000 150</t>
  </si>
  <si>
    <t>000 2 02 40014 00 0000 150</t>
  </si>
  <si>
    <t>000 2 02 40014 10 0000 150</t>
  </si>
  <si>
    <t>000 2 02 49999 00 0000 150</t>
  </si>
  <si>
    <t>000 2 02 49999 10 0000 150</t>
  </si>
  <si>
    <t>Подпрограмма "Обеспечение деятельности Администрации Сабанчеевского сельского поселения Атяшевского муниципального района Республики Мордовия "</t>
  </si>
  <si>
    <t>Условно утвержденные расходы</t>
  </si>
  <si>
    <t>Коммунальное хозяйство</t>
  </si>
  <si>
    <t>S6140</t>
  </si>
  <si>
    <t>Оформление прав собственности на бесхозяйные объекты инженерной инфраструктуры</t>
  </si>
  <si>
    <t>Муниципальная программа Сабанчеевского сельского поселения "Энергосбережение и повышение энергетической эффективности на территории  Сабанчеевско сельского поселения Атяшевского муниципального района Республики Мордовия"</t>
  </si>
  <si>
    <t>Субсидии на оформление прав собственности на бесхозяйные объекты инженерной инфраструктуры</t>
  </si>
  <si>
    <t>000 2 02 26140 10 0000 150</t>
  </si>
  <si>
    <t>Основное мероприятие "Выявление бесхозяйных объектов недвижимого имущества, используемых для передачи электрической и тепловой энергии, воды, по организации постановки в установленном порядке таких объектов на учет в качестве бесхозяйных объектов недвижимого имущества и признанию права муниципальной собственности на такие бесхозяйные объекты недвижимого имущества"</t>
  </si>
  <si>
    <t>Субсидии бюджетам сельских поселений на обеспечение комплексного развития сельских территорий</t>
  </si>
  <si>
    <t>000 2 02 25576 10 0000 150</t>
  </si>
  <si>
    <t>Основное мероприятие «Создание и обустройство зон отдыха, спортивных и детских игровых площадок»</t>
  </si>
  <si>
    <t xml:space="preserve">Прочая закупка товаров, работ и услуг </t>
  </si>
  <si>
    <t>Основное мероприятие "Создание и обустройство зон отдыха, спортивных и детских игровых площадок "</t>
  </si>
  <si>
    <t>Оценка недвижимости, признание прав и регулирование отношений по муниципальной собственности</t>
  </si>
  <si>
    <t>Подготовка, переподготовка и повышение квалификации кадров</t>
  </si>
  <si>
    <t>Основное мероприятие "Профессиональная переподготовка и повышение квалификации, краткосрочное профессиональное обучение муниципальных служащих"</t>
  </si>
  <si>
    <t>07</t>
  </si>
  <si>
    <t>Подпрограмма «Развитие муниципальной службы в Сабанчеевском сельском поселении »</t>
  </si>
  <si>
    <t>Закупка товаров, работ и услуг для обеспечения государственных (муниципальных) нужд в области геодезии и картографии вне рамок государственного оборонного заказа</t>
  </si>
  <si>
    <t>Собственные</t>
  </si>
  <si>
    <t>2026 год</t>
  </si>
  <si>
    <t>Попрограмма «Развитие муниципальной службы в Сабанчеевском сельском поселении »</t>
  </si>
  <si>
    <t>Иные межбюджетные  трансферты на осуществление полномочий по осуществлению контроля за исполнением бюджета.</t>
  </si>
  <si>
    <t>L5760</t>
  </si>
  <si>
    <t>Реализация мероприятий по комплексному развитию сельских территорий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</si>
  <si>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</si>
  <si>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Содержание автомобильных дорог общего пользования местного значения и искусственных сооружений на них за счет средств местного бюджета</t>
  </si>
  <si>
    <t>Администрация Аловского сельского поселения Атяшевского муниципального района Республики Мордовия</t>
  </si>
  <si>
    <t>Иные межбюджетные транферты на осуществление полномочий по утверждению генеральных планов поселения, правил землепользования и застройки, утверждению подготовленной на основе генеральных планов поселения документации по планировке территории.</t>
  </si>
  <si>
    <t>Исполнение судебных актов Российской Федерации и мировых соглашений по возмещению причиненного вреда</t>
  </si>
  <si>
    <t>Исполнение судебных актов, предусматривающих обращение взыскания на средства бюджета Сабанчеевского сельского поселения Атяшевского муниципального района Республики Мордовия</t>
  </si>
  <si>
    <t>Исполнение судебных актов</t>
  </si>
  <si>
    <t xml:space="preserve">ОБЪЕМ 
БЕЗВОЗМЕЗДНЫХ ПОСТУПЛЕНИЙ В БЮДЖЕТ САБАНЧЕЕВСКОГО СЕЛЬСКОГО ПОСЕЛЕНИЯ АТЯШЕВСКОГО МУНИЦИПАЛЬНОГО РАЙОНА РЕСПУБЛИКИ МОРДОВИЯ НА 2025 ГОД И НА ПЛАНОВЫЙ ПЕРИОД 2026 И 2027 ГОДОВ
</t>
  </si>
  <si>
    <t>2027 год</t>
  </si>
  <si>
    <t>ВЕДОМСТВЕННАЯ СТРУКТУРА 
РАСХОДОВ БЮДЖЕТА САБАНЧЕЕВСКОГО СЕЛЬСКОГО ПОСЕЛЕНИЯ АТЯШЕВСКОГО МУНИЦИПАЛЬНОГО РАЙОНА РЕСПУБЛИКИ МОРДОВИЯ НА 2025 ГОД И НА ПЛАНОВЫЙ ПЕРИОД 2026 И 2027 ГОДОВ</t>
  </si>
  <si>
    <t>РАСПРЕДЕЛЕНИЕ 
БЮДЖЕТНЫХ АССИГНОВАНИЙ БЮДЖЕТА САБАНЧЕЕВСКОГО СЕЛЬСКОГО ПОСЕЛЕНИЯ АТЯШЕВСКОГО МУНИЦИПАЛЬНОГО РАЙОНА РЕСПУБЛИКИ МОРДОВИЯ ПО РАЗДЕЛАМ, ПОДРАЗДЕЛАМ, ЦЕЛЕВЫМ СТАТЬЯМ (МУНИЦИПАЛЬНЫМ ПРОГРАММАМ И НЕПРОГРАММНЫМ НАПРАВЛЕНИЯМ ДЕЯТЕЛЬНОСТИ), ГРУППАМ И ПОДГРУППАМ ВИДОВ РАСХОДОВ КЛАССИФИКАЦИИ РАСХОДОВ БЮДЖЕТОВ НА 2025 ГОД И НА ПЛАНОВЫЙ ПЕРИОД 2026 И 2027 ГОДОВ</t>
  </si>
  <si>
    <t>РАСПРЕДЕЛЕНИЕ 
БЮДЖЕТНЫХ АССИГНОВАНИЙ БЮДЖЕТА САБАНЧЕЕВСКОГО СЕЛЬСКОГО ПОСЕЛЕНИЯ АТЯШЕВСКОГО МУНИЦИПАЛЬНОГО РАЙОНА РЕСПУБЛИКИ МОРДОВИЯ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БЮДЖЕТОВ НА 2025 ГОД И НА ПЛАНОВЫЙ ПЕРИОД 2026 И 2027 ГОДОВ</t>
  </si>
  <si>
    <t xml:space="preserve">Приложение 5
к  проекту решения  Совета депутатов Сабанчеевского сельского поселения Атяшевского муниципального района Республики Мордовия «О бюджете Сабанчеевского сельского поселения Атяшевского муниципального района Республики Мордовия на 2025 год и на плановый период 2065 и 2027 годов» от _____  №___
</t>
  </si>
  <si>
    <t>РАСПРЕДЕЛЕНИЕ 
ИНЫХ МЕЖБЮДЖЕТНЫХ ТРАНСФЕРТОВ НА ОСУЩЕСТВЛЕНИЕ ПОЛНОМОЧИЙ ПО  ОСУЩЕСТВЛЕНИЮ КОНТРОЛЯ ЗА ИСПОЛНЕНИЕМ БЮДЖЕТА САБАНЧЕЕВСКОГО СЕЛЬСКОГО ПОСЕЛЕНИЯ
НА 2025 ГОД И НА ПЛАНОВЫЙ ПЕРИОД 2026 И 2027 ГОДОВ</t>
  </si>
  <si>
    <t>ИСТОЧНИКИ 
ВНУТРЕННЕГО ФИНАНСИРОВАНИЯ ДЕФИЦИТА БЮДЖЕТА САБАНЧЕЕВСКОГО СЕЛЬСКОГО ПОСЕЛЕНИЯ АТЯШЕВСКОГО МУНИЦИПАЛЬНОГО РАЙОНА РЕСПУБЛИКИ МОРДОВИЯ НА 2025 ГОД И НА ПЛАНОВЫЙ ПЕРИОД 2026 И 2027 ГОДОВ</t>
  </si>
  <si>
    <t xml:space="preserve">ПРОГРАММА 
МУНИЦИПАЛЬНЫХ ВНУТРЕННИХ ЗАИМСТВОВАНИЙ САБАНЧЕЕВСКОГО СЕЛЬСКОГО ПОСЕЛЕНИЯ АТЯШЕВСКОГО МУНИЦИПАЛЬНОГО РАЙОНА РЕСПУБЛИКИ МОРДОВИЯ НА 2025 ГОД И НА ПЛАНОВЫЙ ПЕРИОД 2026 И 2027 ГОДОВ </t>
  </si>
  <si>
    <t>Иные межбюджетные трансферты на осуществление полномочий по дорожной деятельности в отношении автомобильных дорог местного значения в границах населенных пунктов поселения и обеспечению безопасности дорожного движения на них, включая создание и обеспечение функционирования парковок (парковочных мест), осуществлению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поселения, организации дорожного движения, а также осуществлению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</si>
  <si>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9Д184</t>
  </si>
  <si>
    <t>Дотации на выравнивание бюджетной обеспеченности поселений</t>
  </si>
  <si>
    <t>Приложение 1
к  решению  Совета депутатов Сабанчеевского сельского поселения Атяшевского муниципального района Республики Мордовия  от 30.04.2025  №2</t>
  </si>
  <si>
    <t>Приложение 2
к  решению  Совета депутатов Сабанчеевского сельского поселения Атяшевского муниципального района Республики Мордовия                        от 30.04.2025 г. №2</t>
  </si>
  <si>
    <t>Приложение 3
к  решению Совета депутатов Сабанчеевского сельского поселения Атяшевского муниципального района Республики Мордовия  от 30.04.2025  №2</t>
  </si>
  <si>
    <t>Приложение 4
к  проекту решения  Совета депутатов Сабанчеевского сельского поселения Атяшевского муниципального района Республики Мордовия  от 30.04.2025 №2</t>
  </si>
  <si>
    <t>Приложение 6
к   решению Совета депутатов Сабанчеевского сельского поселения Атяшевского муниципального района Республики Мордовия  от 30.04.2025  №2</t>
  </si>
  <si>
    <t>Приложение 7
к  проекту решения  Совета депутатов Сабанчеевского сельского поселения Атяшевского муниципального района Республики Мордовия  от 30.04.2025  №2</t>
  </si>
</sst>
</file>

<file path=xl/styles.xml><?xml version="1.0" encoding="utf-8"?>
<styleSheet xmlns="http://schemas.openxmlformats.org/spreadsheetml/2006/main">
  <numFmts count="6">
    <numFmt numFmtId="164" formatCode="_-* #,##0.00&quot;р.&quot;_-;\-* #,##0.00&quot;р.&quot;_-;_-* &quot;-&quot;??&quot;р.&quot;_-;_-@_-"/>
    <numFmt numFmtId="165" formatCode="#,##0.0"/>
    <numFmt numFmtId="166" formatCode="_-* #,##0.0_р_._-;\-* #,##0.0_р_._-;_-* &quot;-&quot;?_р_._-;_-@_-"/>
    <numFmt numFmtId="167" formatCode="0.0"/>
    <numFmt numFmtId="168" formatCode="#,##0.0_ ;\-#,##0.0\ "/>
    <numFmt numFmtId="169" formatCode="_-* #,##0.00&quot;р.&quot;_-;\-* #,##0.00&quot;р.&quot;_-;_-* \-??&quot;р.&quot;_-;_-@_-"/>
  </numFmts>
  <fonts count="42">
    <font>
      <sz val="10"/>
      <color rgb="FF000000"/>
      <name val="Times New Roman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Verdana"/>
      <family val="2"/>
    </font>
    <font>
      <b/>
      <sz val="10"/>
      <color indexed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3"/>
      <name val="Times New Roman"/>
      <family val="1"/>
    </font>
    <font>
      <b/>
      <sz val="13"/>
      <name val="Times New Roman"/>
      <family val="1"/>
      <charset val="204"/>
    </font>
    <font>
      <sz val="13"/>
      <name val="Times New Roman"/>
      <family val="1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.5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</font>
    <font>
      <sz val="9"/>
      <name val="Times New Roman"/>
      <family val="1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1"/>
    </font>
    <font>
      <sz val="8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B05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6">
    <xf numFmtId="164" fontId="0" fillId="0" borderId="0">
      <alignment vertical="top" wrapText="1"/>
    </xf>
    <xf numFmtId="0" fontId="9" fillId="0" borderId="0"/>
    <xf numFmtId="0" fontId="6" fillId="0" borderId="0"/>
    <xf numFmtId="0" fontId="6" fillId="0" borderId="0"/>
    <xf numFmtId="0" fontId="6" fillId="0" borderId="0"/>
    <xf numFmtId="169" fontId="38" fillId="0" borderId="0">
      <alignment vertical="top" wrapText="1"/>
    </xf>
  </cellStyleXfs>
  <cellXfs count="234">
    <xf numFmtId="164" fontId="0" fillId="0" borderId="0" xfId="0" applyNumberFormat="1" applyFont="1" applyFill="1" applyAlignment="1">
      <alignment vertical="top" wrapText="1"/>
    </xf>
    <xf numFmtId="0" fontId="0" fillId="0" borderId="0" xfId="0" applyNumberFormat="1" applyFont="1" applyFill="1" applyAlignment="1">
      <alignment horizontal="right" vertical="top" wrapText="1"/>
    </xf>
    <xf numFmtId="0" fontId="0" fillId="0" borderId="0" xfId="0" applyNumberFormat="1" applyFont="1" applyFill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left" wrapText="1"/>
    </xf>
    <xf numFmtId="0" fontId="4" fillId="0" borderId="1" xfId="0" applyNumberFormat="1" applyFont="1" applyFill="1" applyBorder="1" applyAlignment="1">
      <alignment horizontal="left" wrapText="1"/>
    </xf>
    <xf numFmtId="165" fontId="3" fillId="0" borderId="1" xfId="0" applyNumberFormat="1" applyFont="1" applyFill="1" applyBorder="1" applyAlignment="1">
      <alignment horizontal="right" wrapText="1"/>
    </xf>
    <xf numFmtId="0" fontId="2" fillId="0" borderId="1" xfId="0" applyNumberFormat="1" applyFont="1" applyFill="1" applyBorder="1" applyAlignment="1">
      <alignment horizontal="center" vertical="top" wrapText="1"/>
    </xf>
    <xf numFmtId="164" fontId="7" fillId="0" borderId="0" xfId="0" applyFont="1" applyFill="1" applyAlignment="1"/>
    <xf numFmtId="164" fontId="10" fillId="0" borderId="0" xfId="0" applyFont="1" applyFill="1" applyAlignment="1">
      <alignment horizontal="left"/>
    </xf>
    <xf numFmtId="165" fontId="10" fillId="0" borderId="0" xfId="0" applyNumberFormat="1" applyFont="1" applyFill="1" applyAlignment="1"/>
    <xf numFmtId="166" fontId="10" fillId="0" borderId="0" xfId="0" applyNumberFormat="1" applyFont="1" applyFill="1" applyAlignment="1"/>
    <xf numFmtId="164" fontId="10" fillId="0" borderId="0" xfId="0" applyFont="1" applyFill="1" applyAlignment="1"/>
    <xf numFmtId="164" fontId="11" fillId="0" borderId="0" xfId="0" applyFont="1" applyFill="1" applyAlignment="1">
      <alignment horizontal="left" wrapText="1"/>
    </xf>
    <xf numFmtId="164" fontId="11" fillId="0" borderId="0" xfId="0" applyFont="1" applyFill="1" applyAlignment="1">
      <alignment horizontal="center"/>
    </xf>
    <xf numFmtId="165" fontId="10" fillId="0" borderId="0" xfId="0" applyNumberFormat="1" applyFont="1" applyFill="1" applyAlignment="1">
      <alignment horizontal="right"/>
    </xf>
    <xf numFmtId="165" fontId="10" fillId="0" borderId="0" xfId="0" applyNumberFormat="1" applyFont="1" applyFill="1" applyBorder="1" applyAlignment="1"/>
    <xf numFmtId="166" fontId="10" fillId="0" borderId="0" xfId="0" applyNumberFormat="1" applyFont="1" applyFill="1" applyBorder="1" applyAlignment="1"/>
    <xf numFmtId="164" fontId="10" fillId="0" borderId="0" xfId="0" applyFont="1" applyFill="1" applyBorder="1" applyAlignment="1"/>
    <xf numFmtId="49" fontId="11" fillId="0" borderId="2" xfId="0" applyNumberFormat="1" applyFont="1" applyFill="1" applyBorder="1" applyAlignment="1">
      <alignment horizontal="center"/>
    </xf>
    <xf numFmtId="49" fontId="10" fillId="0" borderId="0" xfId="0" applyNumberFormat="1" applyFont="1" applyFill="1" applyBorder="1" applyAlignment="1"/>
    <xf numFmtId="165" fontId="10" fillId="2" borderId="0" xfId="0" applyNumberFormat="1" applyFont="1" applyFill="1" applyAlignment="1"/>
    <xf numFmtId="166" fontId="10" fillId="2" borderId="0" xfId="0" applyNumberFormat="1" applyFont="1" applyFill="1" applyBorder="1" applyAlignment="1"/>
    <xf numFmtId="164" fontId="10" fillId="2" borderId="0" xfId="0" applyFont="1" applyFill="1" applyAlignment="1"/>
    <xf numFmtId="165" fontId="10" fillId="2" borderId="2" xfId="1" applyNumberFormat="1" applyFont="1" applyFill="1" applyBorder="1"/>
    <xf numFmtId="49" fontId="10" fillId="2" borderId="0" xfId="0" applyNumberFormat="1" applyFont="1" applyFill="1" applyAlignment="1">
      <alignment horizontal="right"/>
    </xf>
    <xf numFmtId="165" fontId="11" fillId="0" borderId="2" xfId="0" applyNumberFormat="1" applyFont="1" applyFill="1" applyBorder="1" applyAlignment="1">
      <alignment horizontal="center" vertical="center"/>
    </xf>
    <xf numFmtId="165" fontId="10" fillId="0" borderId="0" xfId="0" applyNumberFormat="1" applyFont="1" applyFill="1" applyBorder="1" applyAlignment="1">
      <alignment horizontal="left" vertical="top"/>
    </xf>
    <xf numFmtId="0" fontId="13" fillId="0" borderId="0" xfId="2" applyFont="1"/>
    <xf numFmtId="0" fontId="14" fillId="0" borderId="0" xfId="2" applyFont="1" applyBorder="1" applyAlignment="1"/>
    <xf numFmtId="0" fontId="6" fillId="0" borderId="0" xfId="2" applyAlignment="1"/>
    <xf numFmtId="0" fontId="14" fillId="0" borderId="0" xfId="2" applyFont="1" applyBorder="1" applyAlignment="1">
      <alignment wrapText="1"/>
    </xf>
    <xf numFmtId="0" fontId="11" fillId="0" borderId="0" xfId="2" applyFont="1" applyBorder="1" applyAlignment="1"/>
    <xf numFmtId="0" fontId="8" fillId="0" borderId="0" xfId="2" applyFont="1" applyBorder="1" applyAlignment="1">
      <alignment horizontal="center" wrapText="1"/>
    </xf>
    <xf numFmtId="0" fontId="8" fillId="0" borderId="0" xfId="2" applyFont="1" applyBorder="1" applyAlignment="1">
      <alignment wrapText="1"/>
    </xf>
    <xf numFmtId="0" fontId="8" fillId="0" borderId="0" xfId="2" applyFont="1" applyBorder="1" applyAlignment="1">
      <alignment horizontal="left"/>
    </xf>
    <xf numFmtId="0" fontId="6" fillId="0" borderId="0" xfId="2" applyAlignment="1">
      <alignment wrapText="1"/>
    </xf>
    <xf numFmtId="0" fontId="13" fillId="0" borderId="0" xfId="2" applyFont="1" applyAlignment="1">
      <alignment wrapText="1"/>
    </xf>
    <xf numFmtId="165" fontId="16" fillId="0" borderId="0" xfId="2" applyNumberFormat="1" applyFont="1" applyBorder="1" applyAlignment="1">
      <alignment wrapText="1"/>
    </xf>
    <xf numFmtId="165" fontId="17" fillId="0" borderId="0" xfId="2" applyNumberFormat="1" applyFont="1" applyBorder="1" applyAlignment="1">
      <alignment wrapText="1"/>
    </xf>
    <xf numFmtId="0" fontId="12" fillId="0" borderId="2" xfId="2" applyFont="1" applyBorder="1" applyAlignment="1">
      <alignment horizontal="center" vertical="center" wrapText="1"/>
    </xf>
    <xf numFmtId="2" fontId="13" fillId="0" borderId="0" xfId="2" applyNumberFormat="1" applyFont="1"/>
    <xf numFmtId="49" fontId="12" fillId="0" borderId="2" xfId="2" applyNumberFormat="1" applyFont="1" applyBorder="1" applyAlignment="1">
      <alignment horizontal="center" vertical="top"/>
    </xf>
    <xf numFmtId="49" fontId="12" fillId="0" borderId="2" xfId="2" applyNumberFormat="1" applyFont="1" applyBorder="1" applyAlignment="1">
      <alignment horizontal="center"/>
    </xf>
    <xf numFmtId="1" fontId="12" fillId="0" borderId="2" xfId="2" applyNumberFormat="1" applyFont="1" applyBorder="1" applyAlignment="1">
      <alignment horizontal="center"/>
    </xf>
    <xf numFmtId="165" fontId="12" fillId="0" borderId="0" xfId="2" applyNumberFormat="1" applyFont="1" applyBorder="1" applyAlignment="1">
      <alignment horizontal="right"/>
    </xf>
    <xf numFmtId="0" fontId="13" fillId="0" borderId="0" xfId="2" applyFont="1" applyFill="1"/>
    <xf numFmtId="2" fontId="13" fillId="0" borderId="0" xfId="2" applyNumberFormat="1" applyFont="1" applyFill="1"/>
    <xf numFmtId="165" fontId="13" fillId="0" borderId="0" xfId="2" applyNumberFormat="1" applyFont="1" applyFill="1"/>
    <xf numFmtId="165" fontId="13" fillId="0" borderId="0" xfId="2" applyNumberFormat="1" applyFont="1" applyFill="1" applyBorder="1"/>
    <xf numFmtId="0" fontId="13" fillId="0" borderId="0" xfId="2" applyFont="1" applyFill="1" applyBorder="1"/>
    <xf numFmtId="167" fontId="13" fillId="0" borderId="0" xfId="2" applyNumberFormat="1" applyFont="1" applyBorder="1"/>
    <xf numFmtId="0" fontId="13" fillId="0" borderId="0" xfId="2" applyFont="1" applyBorder="1"/>
    <xf numFmtId="165" fontId="14" fillId="3" borderId="0" xfId="2" applyNumberFormat="1" applyFont="1" applyFill="1" applyBorder="1" applyAlignment="1">
      <alignment horizontal="center"/>
    </xf>
    <xf numFmtId="165" fontId="13" fillId="0" borderId="0" xfId="2" applyNumberFormat="1" applyFont="1"/>
    <xf numFmtId="4" fontId="13" fillId="0" borderId="0" xfId="2" applyNumberFormat="1" applyFont="1"/>
    <xf numFmtId="16" fontId="13" fillId="0" borderId="0" xfId="2" applyNumberFormat="1" applyFont="1"/>
    <xf numFmtId="165" fontId="11" fillId="0" borderId="0" xfId="2" applyNumberFormat="1" applyFont="1"/>
    <xf numFmtId="0" fontId="6" fillId="0" borderId="0" xfId="2"/>
    <xf numFmtId="0" fontId="14" fillId="0" borderId="0" xfId="2" applyFont="1" applyBorder="1" applyAlignment="1">
      <alignment horizontal="left" wrapText="1"/>
    </xf>
    <xf numFmtId="165" fontId="21" fillId="0" borderId="2" xfId="2" applyNumberFormat="1" applyFont="1" applyBorder="1" applyAlignment="1">
      <alignment horizontal="center" wrapText="1"/>
    </xf>
    <xf numFmtId="0" fontId="22" fillId="0" borderId="2" xfId="2" applyFont="1" applyBorder="1"/>
    <xf numFmtId="165" fontId="19" fillId="0" borderId="2" xfId="2" applyNumberFormat="1" applyFont="1" applyBorder="1" applyAlignment="1">
      <alignment horizontal="center" wrapText="1"/>
    </xf>
    <xf numFmtId="165" fontId="6" fillId="0" borderId="0" xfId="2" applyNumberFormat="1"/>
    <xf numFmtId="0" fontId="2" fillId="2" borderId="2" xfId="1" applyNumberFormat="1" applyFont="1" applyFill="1" applyBorder="1" applyAlignment="1">
      <alignment wrapText="1"/>
    </xf>
    <xf numFmtId="165" fontId="11" fillId="2" borderId="2" xfId="1" applyNumberFormat="1" applyFont="1" applyFill="1" applyBorder="1"/>
    <xf numFmtId="0" fontId="18" fillId="0" borderId="2" xfId="2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wrapText="1"/>
    </xf>
    <xf numFmtId="0" fontId="23" fillId="2" borderId="2" xfId="1" applyFont="1" applyFill="1" applyBorder="1" applyAlignment="1">
      <alignment horizontal="left" vertical="top"/>
    </xf>
    <xf numFmtId="0" fontId="23" fillId="2" borderId="2" xfId="1" applyFont="1" applyFill="1" applyBorder="1" applyAlignment="1">
      <alignment vertical="top" wrapText="1"/>
    </xf>
    <xf numFmtId="0" fontId="24" fillId="2" borderId="2" xfId="1" applyFont="1" applyFill="1" applyBorder="1" applyAlignment="1">
      <alignment horizontal="left" vertical="top"/>
    </xf>
    <xf numFmtId="0" fontId="24" fillId="2" borderId="2" xfId="1" applyFont="1" applyFill="1" applyBorder="1" applyAlignment="1">
      <alignment vertical="top" wrapText="1"/>
    </xf>
    <xf numFmtId="49" fontId="24" fillId="2" borderId="2" xfId="1" applyNumberFormat="1" applyFont="1" applyFill="1" applyBorder="1" applyAlignment="1">
      <alignment horizontal="left" vertical="top"/>
    </xf>
    <xf numFmtId="165" fontId="11" fillId="0" borderId="2" xfId="0" applyNumberFormat="1" applyFont="1" applyFill="1" applyBorder="1" applyAlignment="1">
      <alignment horizontal="center" vertical="center"/>
    </xf>
    <xf numFmtId="49" fontId="25" fillId="0" borderId="8" xfId="0" applyNumberFormat="1" applyFont="1" applyBorder="1" applyAlignment="1">
      <alignment horizontal="left" vertical="top" wrapText="1" shrinkToFit="1"/>
    </xf>
    <xf numFmtId="49" fontId="25" fillId="0" borderId="8" xfId="0" applyNumberFormat="1" applyFont="1" applyBorder="1" applyAlignment="1">
      <alignment horizontal="left" vertical="top" wrapText="1"/>
    </xf>
    <xf numFmtId="0" fontId="25" fillId="0" borderId="8" xfId="0" applyNumberFormat="1" applyFont="1" applyBorder="1" applyAlignment="1">
      <alignment horizontal="left" vertical="top" wrapText="1"/>
    </xf>
    <xf numFmtId="167" fontId="25" fillId="0" borderId="8" xfId="0" applyNumberFormat="1" applyFont="1" applyBorder="1" applyAlignment="1">
      <alignment horizontal="right" vertical="top" wrapText="1"/>
    </xf>
    <xf numFmtId="49" fontId="26" fillId="0" borderId="8" xfId="0" applyNumberFormat="1" applyFont="1" applyBorder="1" applyAlignment="1">
      <alignment horizontal="left" vertical="top" wrapText="1" shrinkToFit="1"/>
    </xf>
    <xf numFmtId="49" fontId="26" fillId="0" borderId="8" xfId="0" applyNumberFormat="1" applyFont="1" applyBorder="1" applyAlignment="1">
      <alignment horizontal="left" vertical="top" wrapText="1"/>
    </xf>
    <xf numFmtId="0" fontId="26" fillId="0" borderId="8" xfId="0" applyNumberFormat="1" applyFont="1" applyBorder="1" applyAlignment="1">
      <alignment horizontal="left" vertical="top" wrapText="1"/>
    </xf>
    <xf numFmtId="167" fontId="26" fillId="0" borderId="8" xfId="0" applyNumberFormat="1" applyFont="1" applyBorder="1" applyAlignment="1">
      <alignment horizontal="right" vertical="top" wrapText="1"/>
    </xf>
    <xf numFmtId="49" fontId="26" fillId="4" borderId="8" xfId="0" applyNumberFormat="1" applyFont="1" applyFill="1" applyBorder="1" applyAlignment="1">
      <alignment horizontal="left" vertical="top" wrapText="1" shrinkToFit="1"/>
    </xf>
    <xf numFmtId="49" fontId="26" fillId="4" borderId="8" xfId="0" applyNumberFormat="1" applyFont="1" applyFill="1" applyBorder="1" applyAlignment="1">
      <alignment horizontal="left" vertical="top" wrapText="1"/>
    </xf>
    <xf numFmtId="0" fontId="26" fillId="4" borderId="8" xfId="0" applyNumberFormat="1" applyFont="1" applyFill="1" applyBorder="1" applyAlignment="1">
      <alignment horizontal="left" vertical="top" wrapText="1"/>
    </xf>
    <xf numFmtId="167" fontId="26" fillId="4" borderId="8" xfId="0" applyNumberFormat="1" applyFont="1" applyFill="1" applyBorder="1" applyAlignment="1">
      <alignment horizontal="right" vertical="top" wrapText="1"/>
    </xf>
    <xf numFmtId="2" fontId="26" fillId="4" borderId="8" xfId="0" applyNumberFormat="1" applyFont="1" applyFill="1" applyBorder="1" applyAlignment="1">
      <alignment horizontal="left" vertical="top" wrapText="1" shrinkToFit="1"/>
    </xf>
    <xf numFmtId="2" fontId="26" fillId="0" borderId="8" xfId="0" applyNumberFormat="1" applyFont="1" applyBorder="1" applyAlignment="1">
      <alignment horizontal="left" vertical="top" wrapText="1" shrinkToFit="1"/>
    </xf>
    <xf numFmtId="2" fontId="27" fillId="0" borderId="8" xfId="0" applyNumberFormat="1" applyFont="1" applyBorder="1" applyAlignment="1">
      <alignment horizontal="left" vertical="top" wrapText="1" shrinkToFit="1"/>
    </xf>
    <xf numFmtId="0" fontId="26" fillId="0" borderId="8" xfId="0" applyNumberFormat="1" applyFont="1" applyBorder="1">
      <alignment vertical="top" wrapText="1"/>
    </xf>
    <xf numFmtId="0" fontId="25" fillId="0" borderId="8" xfId="0" applyNumberFormat="1" applyFont="1" applyBorder="1">
      <alignment vertical="top" wrapText="1"/>
    </xf>
    <xf numFmtId="49" fontId="26" fillId="4" borderId="8" xfId="0" applyNumberFormat="1" applyFont="1" applyFill="1" applyBorder="1">
      <alignment vertical="top" wrapText="1"/>
    </xf>
    <xf numFmtId="49" fontId="25" fillId="0" borderId="8" xfId="0" applyNumberFormat="1" applyFont="1" applyBorder="1">
      <alignment vertical="top" wrapText="1"/>
    </xf>
    <xf numFmtId="49" fontId="26" fillId="0" borderId="8" xfId="0" applyNumberFormat="1" applyFont="1" applyBorder="1">
      <alignment vertical="top" wrapText="1"/>
    </xf>
    <xf numFmtId="165" fontId="20" fillId="0" borderId="2" xfId="2" applyNumberFormat="1" applyFont="1" applyBorder="1" applyAlignment="1">
      <alignment horizontal="center" wrapText="1"/>
    </xf>
    <xf numFmtId="0" fontId="27" fillId="0" borderId="8" xfId="0" applyNumberFormat="1" applyFont="1" applyBorder="1" applyAlignment="1">
      <alignment horizontal="left" vertical="top" wrapText="1"/>
    </xf>
    <xf numFmtId="49" fontId="28" fillId="0" borderId="8" xfId="0" applyNumberFormat="1" applyFont="1" applyBorder="1" applyAlignment="1">
      <alignment horizontal="left" vertical="top" wrapText="1"/>
    </xf>
    <xf numFmtId="49" fontId="27" fillId="0" borderId="8" xfId="0" applyNumberFormat="1" applyFont="1" applyBorder="1" applyAlignment="1">
      <alignment horizontal="left" vertical="top" wrapText="1"/>
    </xf>
    <xf numFmtId="0" fontId="29" fillId="0" borderId="8" xfId="0" applyNumberFormat="1" applyFont="1" applyBorder="1" applyAlignment="1">
      <alignment horizontal="left" vertical="top" wrapText="1"/>
    </xf>
    <xf numFmtId="0" fontId="27" fillId="4" borderId="8" xfId="0" applyNumberFormat="1" applyFont="1" applyFill="1" applyBorder="1" applyAlignment="1">
      <alignment horizontal="left" vertical="top" wrapText="1"/>
    </xf>
    <xf numFmtId="49" fontId="28" fillId="4" borderId="8" xfId="0" applyNumberFormat="1" applyFont="1" applyFill="1" applyBorder="1" applyAlignment="1">
      <alignment horizontal="left" vertical="top" wrapText="1"/>
    </xf>
    <xf numFmtId="49" fontId="27" fillId="4" borderId="8" xfId="0" applyNumberFormat="1" applyFont="1" applyFill="1" applyBorder="1" applyAlignment="1">
      <alignment horizontal="left" vertical="top" wrapText="1"/>
    </xf>
    <xf numFmtId="0" fontId="30" fillId="0" borderId="1" xfId="0" applyNumberFormat="1" applyFont="1" applyFill="1" applyBorder="1" applyAlignment="1">
      <alignment horizontal="left" wrapText="1"/>
    </xf>
    <xf numFmtId="0" fontId="31" fillId="0" borderId="1" xfId="0" applyNumberFormat="1" applyFont="1" applyFill="1" applyBorder="1" applyAlignment="1">
      <alignment horizontal="left" wrapText="1"/>
    </xf>
    <xf numFmtId="165" fontId="30" fillId="0" borderId="1" xfId="0" applyNumberFormat="1" applyFont="1" applyFill="1" applyBorder="1" applyAlignment="1">
      <alignment horizontal="right" wrapText="1"/>
    </xf>
    <xf numFmtId="49" fontId="26" fillId="0" borderId="8" xfId="0" applyNumberFormat="1" applyFont="1" applyBorder="1" applyAlignment="1">
      <alignment vertical="top" wrapText="1"/>
    </xf>
    <xf numFmtId="0" fontId="26" fillId="0" borderId="8" xfId="0" applyNumberFormat="1" applyFont="1" applyBorder="1" applyAlignment="1">
      <alignment vertical="top" wrapText="1"/>
    </xf>
    <xf numFmtId="0" fontId="26" fillId="0" borderId="8" xfId="0" applyNumberFormat="1" applyFont="1" applyBorder="1" applyAlignment="1">
      <alignment horizontal="left" vertical="top" wrapText="1" shrinkToFit="1"/>
    </xf>
    <xf numFmtId="0" fontId="32" fillId="0" borderId="2" xfId="3" applyFont="1" applyBorder="1" applyAlignment="1">
      <alignment horizontal="center" vertical="center"/>
    </xf>
    <xf numFmtId="0" fontId="32" fillId="0" borderId="2" xfId="3" applyFont="1" applyBorder="1" applyAlignment="1">
      <alignment horizontal="center" vertical="top"/>
    </xf>
    <xf numFmtId="0" fontId="33" fillId="0" borderId="2" xfId="4" applyFont="1" applyBorder="1" applyAlignment="1">
      <alignment horizontal="center" vertical="top" wrapText="1"/>
    </xf>
    <xf numFmtId="0" fontId="33" fillId="0" borderId="2" xfId="4" applyFont="1" applyBorder="1" applyAlignment="1">
      <alignment vertical="top" wrapText="1"/>
    </xf>
    <xf numFmtId="0" fontId="34" fillId="0" borderId="2" xfId="4" applyFont="1" applyBorder="1" applyAlignment="1">
      <alignment horizontal="center" vertical="top" wrapText="1"/>
    </xf>
    <xf numFmtId="0" fontId="33" fillId="0" borderId="2" xfId="4" applyFont="1" applyBorder="1" applyAlignment="1">
      <alignment horizontal="left" vertical="top" wrapText="1"/>
    </xf>
    <xf numFmtId="0" fontId="34" fillId="0" borderId="2" xfId="4" applyFont="1" applyBorder="1" applyAlignment="1">
      <alignment horizontal="left" vertical="top" wrapText="1"/>
    </xf>
    <xf numFmtId="0" fontId="34" fillId="0" borderId="2" xfId="4" applyFont="1" applyBorder="1" applyAlignment="1">
      <alignment vertical="top" wrapText="1"/>
    </xf>
    <xf numFmtId="0" fontId="34" fillId="3" borderId="2" xfId="4" applyFont="1" applyFill="1" applyBorder="1" applyAlignment="1">
      <alignment horizontal="center" vertical="top" wrapText="1"/>
    </xf>
    <xf numFmtId="0" fontId="33" fillId="3" borderId="2" xfId="4" applyFont="1" applyFill="1" applyBorder="1" applyAlignment="1">
      <alignment horizontal="center" vertical="top" wrapText="1"/>
    </xf>
    <xf numFmtId="0" fontId="33" fillId="3" borderId="2" xfId="4" applyFont="1" applyFill="1" applyBorder="1" applyAlignment="1">
      <alignment vertical="top" wrapText="1"/>
    </xf>
    <xf numFmtId="0" fontId="34" fillId="3" borderId="2" xfId="4" applyFont="1" applyFill="1" applyBorder="1" applyAlignment="1">
      <alignment vertical="top" wrapText="1"/>
    </xf>
    <xf numFmtId="0" fontId="34" fillId="3" borderId="6" xfId="4" applyFont="1" applyFill="1" applyBorder="1" applyAlignment="1">
      <alignment horizontal="center" vertical="top" wrapText="1"/>
    </xf>
    <xf numFmtId="0" fontId="34" fillId="3" borderId="6" xfId="4" applyFont="1" applyFill="1" applyBorder="1" applyAlignment="1">
      <alignment vertical="top" wrapText="1"/>
    </xf>
    <xf numFmtId="0" fontId="34" fillId="0" borderId="2" xfId="4" applyFont="1" applyBorder="1" applyAlignment="1">
      <alignment horizontal="justify" vertical="top" wrapText="1"/>
    </xf>
    <xf numFmtId="4" fontId="34" fillId="0" borderId="2" xfId="4" applyNumberFormat="1" applyFont="1" applyBorder="1" applyAlignment="1">
      <alignment horizontal="left" vertical="top" wrapText="1"/>
    </xf>
    <xf numFmtId="165" fontId="35" fillId="0" borderId="2" xfId="2" applyNumberFormat="1" applyFont="1" applyBorder="1" applyAlignment="1">
      <alignment horizontal="right"/>
    </xf>
    <xf numFmtId="165" fontId="35" fillId="0" borderId="2" xfId="2" applyNumberFormat="1" applyFont="1" applyFill="1" applyBorder="1" applyAlignment="1">
      <alignment horizontal="right"/>
    </xf>
    <xf numFmtId="165" fontId="36" fillId="0" borderId="2" xfId="2" applyNumberFormat="1" applyFont="1" applyFill="1" applyBorder="1" applyAlignment="1">
      <alignment horizontal="right"/>
    </xf>
    <xf numFmtId="165" fontId="35" fillId="3" borderId="2" xfId="2" applyNumberFormat="1" applyFont="1" applyFill="1" applyBorder="1" applyAlignment="1">
      <alignment horizontal="right"/>
    </xf>
    <xf numFmtId="165" fontId="36" fillId="3" borderId="2" xfId="2" applyNumberFormat="1" applyFont="1" applyFill="1" applyBorder="1" applyAlignment="1">
      <alignment horizontal="right"/>
    </xf>
    <xf numFmtId="165" fontId="36" fillId="2" borderId="2" xfId="2" applyNumberFormat="1" applyFont="1" applyFill="1" applyBorder="1" applyAlignment="1">
      <alignment horizontal="right"/>
    </xf>
    <xf numFmtId="165" fontId="36" fillId="0" borderId="2" xfId="2" applyNumberFormat="1" applyFont="1" applyBorder="1"/>
    <xf numFmtId="165" fontId="33" fillId="0" borderId="2" xfId="2" applyNumberFormat="1" applyFont="1" applyBorder="1"/>
    <xf numFmtId="167" fontId="36" fillId="0" borderId="2" xfId="2" applyNumberFormat="1" applyFont="1" applyBorder="1"/>
    <xf numFmtId="0" fontId="37" fillId="3" borderId="2" xfId="1" applyFont="1" applyFill="1" applyBorder="1" applyAlignment="1">
      <alignment wrapText="1"/>
    </xf>
    <xf numFmtId="168" fontId="10" fillId="0" borderId="0" xfId="0" applyNumberFormat="1" applyFont="1" applyFill="1" applyAlignment="1"/>
    <xf numFmtId="165" fontId="11" fillId="0" borderId="2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Alignment="1">
      <alignment horizontal="left" vertical="top" wrapText="1"/>
    </xf>
    <xf numFmtId="0" fontId="0" fillId="0" borderId="0" xfId="0" applyNumberFormat="1" applyFont="1" applyFill="1" applyAlignment="1">
      <alignment horizontal="right" vertical="top" wrapText="1"/>
    </xf>
    <xf numFmtId="49" fontId="26" fillId="2" borderId="8" xfId="0" applyNumberFormat="1" applyFont="1" applyFill="1" applyBorder="1" applyAlignment="1">
      <alignment horizontal="left" vertical="top" wrapText="1" shrinkToFit="1"/>
    </xf>
    <xf numFmtId="49" fontId="26" fillId="2" borderId="8" xfId="0" applyNumberFormat="1" applyFont="1" applyFill="1" applyBorder="1" applyAlignment="1">
      <alignment horizontal="left" vertical="top" wrapText="1"/>
    </xf>
    <xf numFmtId="0" fontId="26" fillId="2" borderId="8" xfId="0" applyNumberFormat="1" applyFont="1" applyFill="1" applyBorder="1" applyAlignment="1">
      <alignment horizontal="left" vertical="top" wrapText="1"/>
    </xf>
    <xf numFmtId="167" fontId="26" fillId="2" borderId="8" xfId="0" applyNumberFormat="1" applyFont="1" applyFill="1" applyBorder="1" applyAlignment="1">
      <alignment horizontal="right" vertical="top" wrapText="1"/>
    </xf>
    <xf numFmtId="2" fontId="26" fillId="2" borderId="8" xfId="0" applyNumberFormat="1" applyFont="1" applyFill="1" applyBorder="1" applyAlignment="1">
      <alignment horizontal="left" vertical="top" wrapText="1" shrinkToFit="1"/>
    </xf>
    <xf numFmtId="164" fontId="0" fillId="2" borderId="0" xfId="0" applyNumberFormat="1" applyFont="1" applyFill="1" applyAlignment="1">
      <alignment vertical="top" wrapText="1"/>
    </xf>
    <xf numFmtId="2" fontId="26" fillId="5" borderId="8" xfId="0" applyNumberFormat="1" applyFont="1" applyFill="1" applyBorder="1" applyAlignment="1">
      <alignment horizontal="left" vertical="top" wrapText="1" shrinkToFit="1"/>
    </xf>
    <xf numFmtId="49" fontId="26" fillId="5" borderId="8" xfId="0" applyNumberFormat="1" applyFont="1" applyFill="1" applyBorder="1" applyAlignment="1">
      <alignment horizontal="left" vertical="top" wrapText="1"/>
    </xf>
    <xf numFmtId="0" fontId="26" fillId="5" borderId="8" xfId="0" applyNumberFormat="1" applyFont="1" applyFill="1" applyBorder="1" applyAlignment="1">
      <alignment horizontal="left" vertical="top" wrapText="1"/>
    </xf>
    <xf numFmtId="167" fontId="26" fillId="5" borderId="8" xfId="0" applyNumberFormat="1" applyFont="1" applyFill="1" applyBorder="1" applyAlignment="1">
      <alignment horizontal="right" vertical="top" wrapText="1"/>
    </xf>
    <xf numFmtId="164" fontId="0" fillId="5" borderId="0" xfId="0" applyNumberFormat="1" applyFont="1" applyFill="1" applyAlignment="1">
      <alignment vertical="top" wrapText="1"/>
    </xf>
    <xf numFmtId="49" fontId="26" fillId="5" borderId="8" xfId="0" applyNumberFormat="1" applyFont="1" applyFill="1" applyBorder="1" applyAlignment="1">
      <alignment horizontal="left" vertical="top" wrapText="1" shrinkToFit="1"/>
    </xf>
    <xf numFmtId="167" fontId="39" fillId="0" borderId="8" xfId="0" applyNumberFormat="1" applyFont="1" applyBorder="1" applyAlignment="1">
      <alignment horizontal="right" vertical="top" wrapText="1"/>
    </xf>
    <xf numFmtId="0" fontId="26" fillId="0" borderId="8" xfId="0" applyNumberFormat="1" applyFont="1" applyFill="1" applyBorder="1" applyAlignment="1">
      <alignment horizontal="left" vertical="top" wrapText="1"/>
    </xf>
    <xf numFmtId="49" fontId="26" fillId="0" borderId="8" xfId="0" applyNumberFormat="1" applyFont="1" applyFill="1" applyBorder="1" applyAlignment="1">
      <alignment vertical="top" wrapText="1"/>
    </xf>
    <xf numFmtId="167" fontId="26" fillId="0" borderId="8" xfId="0" applyNumberFormat="1" applyFont="1" applyFill="1" applyBorder="1" applyAlignment="1">
      <alignment horizontal="right" vertical="top" wrapText="1"/>
    </xf>
    <xf numFmtId="0" fontId="26" fillId="0" borderId="8" xfId="0" applyNumberFormat="1" applyFont="1" applyFill="1" applyBorder="1" applyAlignment="1">
      <alignment vertical="top" wrapText="1"/>
    </xf>
    <xf numFmtId="164" fontId="10" fillId="0" borderId="0" xfId="0" applyNumberFormat="1" applyFont="1" applyFill="1" applyAlignment="1">
      <alignment vertical="top" wrapText="1"/>
    </xf>
    <xf numFmtId="164" fontId="10" fillId="5" borderId="0" xfId="0" applyNumberFormat="1" applyFont="1" applyFill="1" applyAlignment="1">
      <alignment vertical="top" wrapText="1"/>
    </xf>
    <xf numFmtId="164" fontId="10" fillId="2" borderId="0" xfId="0" applyNumberFormat="1" applyFont="1" applyFill="1" applyAlignment="1">
      <alignment vertical="top" wrapText="1"/>
    </xf>
    <xf numFmtId="49" fontId="26" fillId="0" borderId="8" xfId="0" applyNumberFormat="1" applyFont="1" applyFill="1" applyBorder="1" applyAlignment="1">
      <alignment horizontal="left" vertical="top" wrapText="1" shrinkToFit="1"/>
    </xf>
    <xf numFmtId="49" fontId="26" fillId="0" borderId="8" xfId="0" applyNumberFormat="1" applyFont="1" applyFill="1" applyBorder="1" applyAlignment="1">
      <alignment horizontal="left" vertical="top" wrapText="1"/>
    </xf>
    <xf numFmtId="167" fontId="25" fillId="4" borderId="8" xfId="0" applyNumberFormat="1" applyFont="1" applyFill="1" applyBorder="1" applyAlignment="1">
      <alignment horizontal="right" vertical="top" wrapText="1"/>
    </xf>
    <xf numFmtId="49" fontId="26" fillId="2" borderId="8" xfId="0" applyNumberFormat="1" applyFont="1" applyFill="1" applyBorder="1" applyAlignment="1">
      <alignment vertical="top" wrapText="1"/>
    </xf>
    <xf numFmtId="164" fontId="0" fillId="4" borderId="0" xfId="0" applyNumberFormat="1" applyFont="1" applyFill="1" applyAlignment="1">
      <alignment vertical="top" wrapText="1"/>
    </xf>
    <xf numFmtId="167" fontId="25" fillId="0" borderId="0" xfId="0" applyNumberFormat="1" applyFont="1" applyBorder="1" applyAlignment="1">
      <alignment horizontal="right" vertical="top" wrapText="1"/>
    </xf>
    <xf numFmtId="49" fontId="24" fillId="2" borderId="0" xfId="1" applyNumberFormat="1" applyFont="1" applyFill="1" applyBorder="1" applyAlignment="1">
      <alignment horizontal="left" vertical="top"/>
    </xf>
    <xf numFmtId="0" fontId="24" fillId="2" borderId="0" xfId="1" applyFont="1" applyFill="1" applyBorder="1" applyAlignment="1">
      <alignment vertical="top" wrapText="1"/>
    </xf>
    <xf numFmtId="165" fontId="10" fillId="2" borderId="0" xfId="1" applyNumberFormat="1" applyFont="1" applyFill="1" applyBorder="1"/>
    <xf numFmtId="0" fontId="27" fillId="0" borderId="8" xfId="0" applyNumberFormat="1" applyFont="1" applyFill="1" applyBorder="1" applyAlignment="1">
      <alignment horizontal="left" vertical="top" wrapText="1"/>
    </xf>
    <xf numFmtId="0" fontId="27" fillId="0" borderId="8" xfId="0" applyNumberFormat="1" applyFont="1" applyFill="1" applyBorder="1" applyAlignment="1">
      <alignment vertical="top" wrapText="1"/>
    </xf>
    <xf numFmtId="167" fontId="27" fillId="0" borderId="8" xfId="0" applyNumberFormat="1" applyFont="1" applyFill="1" applyBorder="1" applyAlignment="1">
      <alignment horizontal="right" vertical="top" wrapText="1"/>
    </xf>
    <xf numFmtId="164" fontId="40" fillId="0" borderId="0" xfId="0" applyNumberFormat="1" applyFont="1" applyFill="1" applyAlignment="1">
      <alignment vertical="top" wrapText="1"/>
    </xf>
    <xf numFmtId="49" fontId="26" fillId="0" borderId="8" xfId="0" applyNumberFormat="1" applyFont="1" applyFill="1" applyBorder="1">
      <alignment vertical="top" wrapText="1"/>
    </xf>
    <xf numFmtId="0" fontId="26" fillId="0" borderId="10" xfId="0" applyNumberFormat="1" applyFont="1" applyFill="1" applyBorder="1" applyAlignment="1">
      <alignment horizontal="left" vertical="top" wrapText="1"/>
    </xf>
    <xf numFmtId="167" fontId="26" fillId="0" borderId="9" xfId="0" applyNumberFormat="1" applyFont="1" applyBorder="1" applyAlignment="1">
      <alignment horizontal="right" vertical="top" wrapText="1"/>
    </xf>
    <xf numFmtId="168" fontId="0" fillId="0" borderId="2" xfId="0" applyNumberFormat="1" applyFont="1" applyFill="1" applyBorder="1" applyAlignment="1">
      <alignment vertical="top" wrapText="1"/>
    </xf>
    <xf numFmtId="167" fontId="0" fillId="0" borderId="2" xfId="0" applyNumberFormat="1" applyFont="1" applyFill="1" applyBorder="1" applyAlignment="1">
      <alignment vertical="top" wrapText="1"/>
    </xf>
    <xf numFmtId="0" fontId="26" fillId="5" borderId="8" xfId="0" applyNumberFormat="1" applyFont="1" applyFill="1" applyBorder="1">
      <alignment vertical="top" wrapText="1"/>
    </xf>
    <xf numFmtId="167" fontId="25" fillId="5" borderId="8" xfId="0" applyNumberFormat="1" applyFont="1" applyFill="1" applyBorder="1" applyAlignment="1">
      <alignment horizontal="right" vertical="top" wrapText="1"/>
    </xf>
    <xf numFmtId="2" fontId="26" fillId="0" borderId="8" xfId="0" applyNumberFormat="1" applyFont="1" applyFill="1" applyBorder="1" applyAlignment="1">
      <alignment horizontal="left" vertical="top" wrapText="1" shrinkToFit="1"/>
    </xf>
    <xf numFmtId="49" fontId="28" fillId="0" borderId="8" xfId="0" applyNumberFormat="1" applyFont="1" applyFill="1" applyBorder="1" applyAlignment="1">
      <alignment horizontal="left" vertical="top" wrapText="1"/>
    </xf>
    <xf numFmtId="49" fontId="27" fillId="0" borderId="8" xfId="0" applyNumberFormat="1" applyFont="1" applyFill="1" applyBorder="1" applyAlignment="1">
      <alignment horizontal="left" vertical="top" wrapText="1"/>
    </xf>
    <xf numFmtId="2" fontId="26" fillId="2" borderId="8" xfId="0" applyNumberFormat="1" applyFont="1" applyFill="1" applyBorder="1" applyAlignment="1">
      <alignment horizontal="right" vertical="top" wrapText="1"/>
    </xf>
    <xf numFmtId="2" fontId="26" fillId="5" borderId="8" xfId="0" applyNumberFormat="1" applyFont="1" applyFill="1" applyBorder="1" applyAlignment="1">
      <alignment horizontal="right" vertical="top" wrapText="1"/>
    </xf>
    <xf numFmtId="2" fontId="26" fillId="0" borderId="8" xfId="0" applyNumberFormat="1" applyFont="1" applyBorder="1" applyAlignment="1">
      <alignment horizontal="right" vertical="top" wrapText="1"/>
    </xf>
    <xf numFmtId="167" fontId="25" fillId="0" borderId="8" xfId="0" applyNumberFormat="1" applyFont="1" applyFill="1" applyBorder="1" applyAlignment="1">
      <alignment horizontal="right" vertical="top" wrapText="1"/>
    </xf>
    <xf numFmtId="167" fontId="26" fillId="6" borderId="8" xfId="0" applyNumberFormat="1" applyFont="1" applyFill="1" applyBorder="1" applyAlignment="1">
      <alignment horizontal="right" vertical="top" wrapText="1"/>
    </xf>
    <xf numFmtId="167" fontId="26" fillId="7" borderId="8" xfId="0" applyNumberFormat="1" applyFont="1" applyFill="1" applyBorder="1" applyAlignment="1">
      <alignment horizontal="right" vertical="top" wrapText="1"/>
    </xf>
    <xf numFmtId="164" fontId="0" fillId="8" borderId="0" xfId="0" applyNumberFormat="1" applyFont="1" applyFill="1" applyAlignment="1">
      <alignment vertical="top" wrapText="1"/>
    </xf>
    <xf numFmtId="164" fontId="41" fillId="9" borderId="0" xfId="0" applyNumberFormat="1" applyFont="1" applyFill="1" applyAlignment="1">
      <alignment vertical="top" wrapText="1"/>
    </xf>
    <xf numFmtId="164" fontId="0" fillId="9" borderId="0" xfId="0" applyNumberFormat="1" applyFont="1" applyFill="1" applyAlignment="1">
      <alignment vertical="top" wrapText="1"/>
    </xf>
    <xf numFmtId="164" fontId="12" fillId="0" borderId="0" xfId="0" applyFont="1" applyFill="1" applyAlignment="1">
      <alignment horizontal="center" vertical="top" wrapText="1"/>
    </xf>
    <xf numFmtId="164" fontId="11" fillId="0" borderId="2" xfId="0" applyFont="1" applyFill="1" applyBorder="1" applyAlignment="1">
      <alignment horizontal="center" vertical="center"/>
    </xf>
    <xf numFmtId="165" fontId="11" fillId="0" borderId="2" xfId="0" applyNumberFormat="1" applyFont="1" applyFill="1" applyBorder="1" applyAlignment="1">
      <alignment horizontal="center" vertical="center"/>
    </xf>
    <xf numFmtId="165" fontId="10" fillId="0" borderId="0" xfId="0" applyNumberFormat="1" applyFont="1" applyFill="1" applyBorder="1" applyAlignment="1">
      <alignment horizontal="left" vertical="top" wrapText="1"/>
    </xf>
    <xf numFmtId="165" fontId="10" fillId="0" borderId="0" xfId="0" applyNumberFormat="1" applyFont="1" applyFill="1" applyBorder="1" applyAlignment="1">
      <alignment horizontal="left" vertical="top"/>
    </xf>
    <xf numFmtId="0" fontId="5" fillId="0" borderId="0" xfId="0" applyNumberFormat="1" applyFont="1" applyFill="1" applyAlignment="1">
      <alignment horizontal="left" vertical="top" wrapText="1"/>
    </xf>
    <xf numFmtId="0" fontId="0" fillId="0" borderId="0" xfId="0" applyNumberFormat="1" applyFont="1" applyFill="1" applyAlignment="1">
      <alignment horizontal="left" vertical="top" wrapText="1"/>
    </xf>
    <xf numFmtId="0" fontId="1" fillId="0" borderId="0" xfId="0" applyNumberFormat="1" applyFont="1" applyFill="1" applyAlignment="1">
      <alignment horizontal="center" vertical="top" wrapText="1"/>
    </xf>
    <xf numFmtId="0" fontId="0" fillId="0" borderId="0" xfId="0" applyNumberFormat="1" applyFont="1" applyFill="1" applyAlignment="1">
      <alignment horizontal="right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Alignment="1">
      <alignment horizontal="center" vertical="center" wrapText="1"/>
    </xf>
    <xf numFmtId="0" fontId="14" fillId="0" borderId="0" xfId="2" applyFont="1" applyBorder="1" applyAlignment="1">
      <alignment horizontal="left" vertical="top" wrapText="1"/>
    </xf>
    <xf numFmtId="0" fontId="14" fillId="0" borderId="0" xfId="2" applyFont="1" applyBorder="1" applyAlignment="1">
      <alignment horizontal="left" vertical="top"/>
    </xf>
    <xf numFmtId="0" fontId="12" fillId="0" borderId="2" xfId="2" applyFont="1" applyBorder="1" applyAlignment="1">
      <alignment horizontal="center" vertical="center"/>
    </xf>
    <xf numFmtId="0" fontId="15" fillId="0" borderId="2" xfId="2" applyFont="1" applyFill="1" applyBorder="1" applyAlignment="1">
      <alignment horizontal="center" vertical="center" wrapText="1"/>
    </xf>
    <xf numFmtId="165" fontId="14" fillId="3" borderId="0" xfId="2" applyNumberFormat="1" applyFont="1" applyFill="1" applyBorder="1" applyAlignment="1">
      <alignment horizontal="center"/>
    </xf>
    <xf numFmtId="0" fontId="12" fillId="0" borderId="0" xfId="2" applyFont="1" applyBorder="1" applyAlignment="1">
      <alignment horizontal="center" vertical="top" wrapText="1"/>
    </xf>
    <xf numFmtId="165" fontId="36" fillId="0" borderId="6" xfId="2" applyNumberFormat="1" applyFont="1" applyBorder="1" applyAlignment="1">
      <alignment horizontal="right"/>
    </xf>
    <xf numFmtId="165" fontId="36" fillId="0" borderId="7" xfId="2" applyNumberFormat="1" applyFont="1" applyBorder="1" applyAlignment="1">
      <alignment horizontal="right"/>
    </xf>
    <xf numFmtId="0" fontId="34" fillId="3" borderId="2" xfId="4" applyFont="1" applyFill="1" applyBorder="1" applyAlignment="1">
      <alignment horizontal="center" vertical="top" wrapText="1"/>
    </xf>
    <xf numFmtId="0" fontId="34" fillId="3" borderId="2" xfId="4" applyFont="1" applyFill="1" applyBorder="1" applyAlignment="1">
      <alignment vertical="top" wrapText="1"/>
    </xf>
    <xf numFmtId="0" fontId="32" fillId="0" borderId="2" xfId="3" applyFont="1" applyBorder="1" applyAlignment="1">
      <alignment wrapText="1"/>
    </xf>
    <xf numFmtId="165" fontId="20" fillId="0" borderId="3" xfId="2" applyNumberFormat="1" applyFont="1" applyBorder="1" applyAlignment="1">
      <alignment horizontal="center" wrapText="1"/>
    </xf>
    <xf numFmtId="165" fontId="20" fillId="0" borderId="5" xfId="2" applyNumberFormat="1" applyFont="1" applyBorder="1" applyAlignment="1">
      <alignment horizontal="center" wrapText="1"/>
    </xf>
    <xf numFmtId="165" fontId="20" fillId="0" borderId="2" xfId="2" applyNumberFormat="1" applyFont="1" applyBorder="1" applyAlignment="1">
      <alignment horizontal="center" wrapText="1"/>
    </xf>
    <xf numFmtId="0" fontId="7" fillId="0" borderId="0" xfId="2" applyFont="1" applyBorder="1" applyAlignment="1">
      <alignment horizontal="left" vertical="top" wrapText="1"/>
    </xf>
    <xf numFmtId="0" fontId="18" fillId="0" borderId="2" xfId="2" applyFont="1" applyBorder="1" applyAlignment="1">
      <alignment horizontal="center" wrapText="1"/>
    </xf>
    <xf numFmtId="0" fontId="18" fillId="0" borderId="2" xfId="2" applyFont="1" applyBorder="1" applyAlignment="1">
      <alignment horizontal="center" vertical="center"/>
    </xf>
    <xf numFmtId="0" fontId="19" fillId="0" borderId="2" xfId="2" applyFont="1" applyBorder="1" applyAlignment="1">
      <alignment horizontal="center" vertical="center"/>
    </xf>
    <xf numFmtId="0" fontId="32" fillId="0" borderId="2" xfId="3" applyFont="1" applyBorder="1" applyAlignment="1">
      <alignment vertical="justify" wrapText="1"/>
    </xf>
    <xf numFmtId="165" fontId="20" fillId="0" borderId="3" xfId="2" applyNumberFormat="1" applyFont="1" applyBorder="1" applyAlignment="1">
      <alignment horizontal="center"/>
    </xf>
    <xf numFmtId="165" fontId="20" fillId="0" borderId="5" xfId="2" applyNumberFormat="1" applyFont="1" applyBorder="1" applyAlignment="1">
      <alignment horizontal="center"/>
    </xf>
    <xf numFmtId="165" fontId="20" fillId="0" borderId="2" xfId="2" applyNumberFormat="1" applyFont="1" applyBorder="1" applyAlignment="1">
      <alignment horizontal="center"/>
    </xf>
    <xf numFmtId="165" fontId="21" fillId="3" borderId="3" xfId="2" applyNumberFormat="1" applyFont="1" applyFill="1" applyBorder="1" applyAlignment="1">
      <alignment horizontal="center"/>
    </xf>
    <xf numFmtId="165" fontId="21" fillId="3" borderId="5" xfId="2" applyNumberFormat="1" applyFont="1" applyFill="1" applyBorder="1" applyAlignment="1">
      <alignment horizontal="center"/>
    </xf>
    <xf numFmtId="165" fontId="21" fillId="3" borderId="2" xfId="2" applyNumberFormat="1" applyFont="1" applyFill="1" applyBorder="1" applyAlignment="1">
      <alignment horizontal="center"/>
    </xf>
    <xf numFmtId="0" fontId="32" fillId="0" borderId="3" xfId="3" applyFont="1" applyBorder="1" applyAlignment="1">
      <alignment vertical="justify" wrapText="1"/>
    </xf>
    <xf numFmtId="0" fontId="32" fillId="0" borderId="4" xfId="3" applyFont="1" applyBorder="1" applyAlignment="1">
      <alignment vertical="justify" wrapText="1"/>
    </xf>
    <xf numFmtId="0" fontId="32" fillId="0" borderId="5" xfId="3" applyFont="1" applyBorder="1" applyAlignment="1">
      <alignment vertical="justify" wrapText="1"/>
    </xf>
    <xf numFmtId="165" fontId="21" fillId="0" borderId="3" xfId="2" applyNumberFormat="1" applyFont="1" applyBorder="1" applyAlignment="1">
      <alignment horizontal="center" wrapText="1"/>
    </xf>
    <xf numFmtId="165" fontId="21" fillId="0" borderId="5" xfId="2" applyNumberFormat="1" applyFont="1" applyBorder="1" applyAlignment="1">
      <alignment horizontal="center" wrapText="1"/>
    </xf>
    <xf numFmtId="0" fontId="19" fillId="0" borderId="2" xfId="2" applyFont="1" applyBorder="1" applyAlignment="1">
      <alignment horizontal="left" wrapText="1"/>
    </xf>
    <xf numFmtId="165" fontId="19" fillId="0" borderId="2" xfId="2" applyNumberFormat="1" applyFont="1" applyBorder="1" applyAlignment="1">
      <alignment horizontal="center" wrapText="1"/>
    </xf>
  </cellXfs>
  <cellStyles count="6">
    <cellStyle name="Excel Built-in Normal" xfId="5"/>
    <cellStyle name="Обычный" xfId="0" builtinId="0"/>
    <cellStyle name="Обычный 2" xfId="2"/>
    <cellStyle name="Обычный_Заимствоания (2014)" xfId="3"/>
    <cellStyle name="Обычный_Источники(2013)" xfId="4"/>
    <cellStyle name="Стиль 1" xfId="1"/>
  </cellStyles>
  <dxfs count="5"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/&#1048;&#1054;&#1064;&#1048;&#1053;&#1040;%20&#1048;.&#1040;/&#1057;&#1045;&#1051;&#1054;/&#1056;&#1045;&#1064;&#1045;&#1053;&#1048;&#1071;%20&#1054;%20&#1041;&#1070;&#1044;&#1046;&#1045;&#1058;&#1045;%20&#1048;%20&#1042;&#1053;&#1045;&#1057;&#1045;&#1053;&#1048;&#1045;%20&#1048;&#1047;&#1052;&#1045;&#1053;&#1045;&#1053;&#1048;&#1049;/2021/&#1056;&#1077;&#1096;&#1077;&#1085;&#1080;&#1077;%20&#1086;%20&#1073;&#1102;&#1076;&#1078;&#1077;&#1090;&#1077;%20&#1085;&#1072;%202021-2023%20&#1075;&#1086;&#1076;/3%20&#1074;&#1072;&#1088;&#1080;&#1072;&#1085;&#1090;/&#1041;.&#1052;&#1072;&#1088;&#1077;&#1089;&#1077;&#1074;&#1086;/&#1055;&#1088;&#1080;&#1083;&#1086;&#1078;&#1077;&#1085;&#1080;&#1103;%20&#1082;%20&#1088;&#1077;&#1096;&#1077;&#1085;&#1080;&#1102;%20&#1086;%20&#1073;&#1102;&#1076;&#1078;&#1077;&#1090;&#1077;%20&#1085;&#1072;%202021-2023%20&#1075;&#1075;%20&#1041;.&#1052;&#1072;&#1088;&#1077;&#1089;&#1077;&#1074;&#108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риложение 1"/>
      <sheetName val="Приложение 2"/>
      <sheetName val="Приложение 3"/>
      <sheetName val="Приложение 4"/>
      <sheetName val="Приложение 5"/>
      <sheetName val="Приложение 6"/>
      <sheetName val="Приложение 7"/>
      <sheetName val="Приложение 8"/>
      <sheetName val="Приложение 9.1"/>
      <sheetName val="Приложение 10"/>
      <sheetName val="Приложение 11"/>
    </sheetNames>
    <sheetDataSet>
      <sheetData sheetId="0"/>
      <sheetData sheetId="1"/>
      <sheetData sheetId="2"/>
      <sheetData sheetId="3"/>
      <sheetData sheetId="4"/>
      <sheetData sheetId="5">
        <row r="19">
          <cell r="A19" t="str">
            <v>Субсидии на софинансирование расходных обязательств по финансовому обеспечению деятельности органов местного самоуправления и муниципальных учреждений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view="pageBreakPreview" zoomScaleNormal="100" zoomScaleSheetLayoutView="100" workbookViewId="0">
      <selection activeCell="H9" sqref="H9"/>
    </sheetView>
  </sheetViews>
  <sheetFormatPr defaultRowHeight="12.75"/>
  <cols>
    <col min="1" max="1" width="24.33203125" style="10" customWidth="1"/>
    <col min="2" max="2" width="66.83203125" style="13" customWidth="1"/>
    <col min="3" max="4" width="14.5" style="13" customWidth="1"/>
    <col min="5" max="5" width="15.1640625" style="11" customWidth="1"/>
    <col min="6" max="6" width="13.83203125" style="11" customWidth="1"/>
    <col min="7" max="7" width="17" style="12" customWidth="1"/>
    <col min="8" max="8" width="13.83203125" style="13" bestFit="1" customWidth="1"/>
    <col min="9" max="9" width="12.5" style="13" bestFit="1" customWidth="1"/>
    <col min="10" max="16384" width="9.33203125" style="13"/>
  </cols>
  <sheetData>
    <row r="1" spans="1:8" ht="15">
      <c r="B1" s="9"/>
      <c r="C1" s="194" t="s">
        <v>323</v>
      </c>
      <c r="D1" s="195"/>
      <c r="E1" s="195"/>
    </row>
    <row r="2" spans="1:8" ht="15">
      <c r="B2" s="9"/>
      <c r="C2" s="195"/>
      <c r="D2" s="195"/>
      <c r="E2" s="195"/>
    </row>
    <row r="3" spans="1:8" ht="15">
      <c r="B3" s="9"/>
      <c r="C3" s="195"/>
      <c r="D3" s="195"/>
      <c r="E3" s="195"/>
    </row>
    <row r="4" spans="1:8" ht="30.75" customHeight="1">
      <c r="B4" s="9"/>
      <c r="C4" s="195"/>
      <c r="D4" s="195"/>
      <c r="E4" s="195"/>
    </row>
    <row r="5" spans="1:8" ht="52.5" hidden="1" customHeight="1">
      <c r="C5" s="195"/>
      <c r="D5" s="195"/>
      <c r="E5" s="195"/>
    </row>
    <row r="6" spans="1:8" ht="63.75" customHeight="1">
      <c r="A6" s="191" t="s">
        <v>311</v>
      </c>
      <c r="B6" s="191"/>
      <c r="C6" s="191"/>
      <c r="D6" s="191"/>
      <c r="E6" s="191"/>
    </row>
    <row r="7" spans="1:8">
      <c r="A7" s="14"/>
      <c r="B7" s="15"/>
      <c r="C7" s="15"/>
      <c r="D7" s="15"/>
      <c r="E7" s="16" t="s">
        <v>1</v>
      </c>
    </row>
    <row r="8" spans="1:8" s="19" customFormat="1">
      <c r="A8" s="192" t="s">
        <v>23</v>
      </c>
      <c r="B8" s="192" t="s">
        <v>2</v>
      </c>
      <c r="C8" s="193" t="s">
        <v>7</v>
      </c>
      <c r="D8" s="193"/>
      <c r="E8" s="193"/>
      <c r="F8" s="17"/>
      <c r="G8" s="18"/>
    </row>
    <row r="9" spans="1:8" s="19" customFormat="1" ht="16.5" customHeight="1">
      <c r="A9" s="192"/>
      <c r="B9" s="192"/>
      <c r="C9" s="27" t="s">
        <v>253</v>
      </c>
      <c r="D9" s="27" t="s">
        <v>299</v>
      </c>
      <c r="E9" s="27" t="s">
        <v>312</v>
      </c>
      <c r="F9" s="17"/>
      <c r="G9" s="18"/>
      <c r="H9" s="17"/>
    </row>
    <row r="10" spans="1:8" s="21" customFormat="1">
      <c r="A10" s="20">
        <v>1</v>
      </c>
      <c r="B10" s="20">
        <v>2</v>
      </c>
      <c r="C10" s="20" t="s">
        <v>10</v>
      </c>
      <c r="D10" s="20" t="s">
        <v>11</v>
      </c>
      <c r="E10" s="20" t="s">
        <v>12</v>
      </c>
      <c r="F10" s="17"/>
      <c r="G10" s="18"/>
    </row>
    <row r="11" spans="1:8" s="24" customFormat="1">
      <c r="A11" s="69" t="s">
        <v>259</v>
      </c>
      <c r="B11" s="70" t="s">
        <v>30</v>
      </c>
      <c r="C11" s="66">
        <f>C12</f>
        <v>2453.3999999999996</v>
      </c>
      <c r="D11" s="66">
        <f t="shared" ref="D11:E11" si="0">D12</f>
        <v>729.90000000000009</v>
      </c>
      <c r="E11" s="66">
        <f t="shared" si="0"/>
        <v>880.2</v>
      </c>
      <c r="F11" s="22"/>
      <c r="G11" s="23"/>
    </row>
    <row r="12" spans="1:8" s="24" customFormat="1" ht="24">
      <c r="A12" s="69" t="s">
        <v>260</v>
      </c>
      <c r="B12" s="70" t="s">
        <v>38</v>
      </c>
      <c r="C12" s="66">
        <f>C13+C18+C22+C27</f>
        <v>2453.3999999999996</v>
      </c>
      <c r="D12" s="66">
        <f>D13+D18+D22+D27</f>
        <v>729.90000000000009</v>
      </c>
      <c r="E12" s="66">
        <f>E13+E18+E22+E27</f>
        <v>880.2</v>
      </c>
      <c r="F12" s="22"/>
      <c r="G12" s="23"/>
    </row>
    <row r="13" spans="1:8" s="24" customFormat="1">
      <c r="A13" s="69" t="s">
        <v>261</v>
      </c>
      <c r="B13" s="70" t="s">
        <v>39</v>
      </c>
      <c r="C13" s="66">
        <f>C14+C16</f>
        <v>1147</v>
      </c>
      <c r="D13" s="66">
        <f t="shared" ref="D13:E13" si="1">D14+D16</f>
        <v>168</v>
      </c>
      <c r="E13" s="66">
        <f t="shared" si="1"/>
        <v>312</v>
      </c>
      <c r="F13" s="22"/>
      <c r="G13" s="23"/>
    </row>
    <row r="14" spans="1:8" s="24" customFormat="1">
      <c r="A14" s="69" t="s">
        <v>262</v>
      </c>
      <c r="B14" s="70" t="s">
        <v>40</v>
      </c>
      <c r="C14" s="66">
        <f>C15</f>
        <v>228.3</v>
      </c>
      <c r="D14" s="66">
        <f t="shared" ref="D14:E14" si="2">D15</f>
        <v>168</v>
      </c>
      <c r="E14" s="66">
        <f t="shared" si="2"/>
        <v>312</v>
      </c>
      <c r="F14" s="22"/>
      <c r="G14" s="23"/>
    </row>
    <row r="15" spans="1:8" s="24" customFormat="1" ht="24">
      <c r="A15" s="71" t="s">
        <v>263</v>
      </c>
      <c r="B15" s="72" t="s">
        <v>31</v>
      </c>
      <c r="C15" s="25">
        <v>228.3</v>
      </c>
      <c r="D15" s="25">
        <v>168</v>
      </c>
      <c r="E15" s="25">
        <v>312</v>
      </c>
      <c r="F15" s="22"/>
      <c r="G15" s="23"/>
    </row>
    <row r="16" spans="1:8" s="24" customFormat="1" ht="24">
      <c r="A16" s="69" t="s">
        <v>264</v>
      </c>
      <c r="B16" s="70" t="s">
        <v>41</v>
      </c>
      <c r="C16" s="66">
        <f>C17</f>
        <v>918.7</v>
      </c>
      <c r="D16" s="66">
        <f t="shared" ref="D16" si="3">D17</f>
        <v>0</v>
      </c>
      <c r="E16" s="66">
        <f t="shared" ref="E16" si="4">E17</f>
        <v>0</v>
      </c>
      <c r="F16" s="22"/>
      <c r="G16" s="23"/>
    </row>
    <row r="17" spans="1:7" s="24" customFormat="1" ht="24">
      <c r="A17" s="71" t="s">
        <v>265</v>
      </c>
      <c r="B17" s="72" t="s">
        <v>42</v>
      </c>
      <c r="C17" s="25">
        <v>918.7</v>
      </c>
      <c r="D17" s="25"/>
      <c r="E17" s="25"/>
      <c r="F17" s="22"/>
      <c r="G17" s="23"/>
    </row>
    <row r="18" spans="1:7" s="24" customFormat="1" ht="24">
      <c r="A18" s="69" t="s">
        <v>266</v>
      </c>
      <c r="B18" s="70" t="s">
        <v>32</v>
      </c>
      <c r="C18" s="66">
        <f>C20+C19+C21</f>
        <v>513.6</v>
      </c>
      <c r="D18" s="66">
        <f>D20</f>
        <v>0</v>
      </c>
      <c r="E18" s="66">
        <v>0</v>
      </c>
      <c r="F18" s="22"/>
      <c r="G18" s="23"/>
    </row>
    <row r="19" spans="1:7" s="24" customFormat="1" ht="24" hidden="1">
      <c r="A19" s="69" t="s">
        <v>285</v>
      </c>
      <c r="B19" s="70" t="s">
        <v>284</v>
      </c>
      <c r="C19" s="66"/>
      <c r="D19" s="66"/>
      <c r="E19" s="66"/>
      <c r="F19" s="22"/>
      <c r="G19" s="23"/>
    </row>
    <row r="20" spans="1:7" s="24" customFormat="1">
      <c r="A20" s="71" t="s">
        <v>267</v>
      </c>
      <c r="B20" s="72" t="s">
        <v>33</v>
      </c>
      <c r="C20" s="25">
        <v>513.6</v>
      </c>
      <c r="D20" s="25"/>
      <c r="E20" s="25"/>
      <c r="F20" s="22"/>
      <c r="G20" s="23"/>
    </row>
    <row r="21" spans="1:7" s="24" customFormat="1" ht="24">
      <c r="A21" s="71" t="s">
        <v>288</v>
      </c>
      <c r="B21" s="72" t="s">
        <v>287</v>
      </c>
      <c r="C21" s="25"/>
      <c r="D21" s="25"/>
      <c r="E21" s="25"/>
      <c r="F21" s="22"/>
      <c r="G21" s="23"/>
    </row>
    <row r="22" spans="1:7" s="24" customFormat="1">
      <c r="A22" s="69" t="s">
        <v>268</v>
      </c>
      <c r="B22" s="70" t="s">
        <v>43</v>
      </c>
      <c r="C22" s="66">
        <f>C23+C25</f>
        <v>160.30000000000001</v>
      </c>
      <c r="D22" s="66">
        <f t="shared" ref="D22:E22" si="5">D23+D25</f>
        <v>175.3</v>
      </c>
      <c r="E22" s="66">
        <f t="shared" si="5"/>
        <v>181.6</v>
      </c>
      <c r="F22" s="22"/>
      <c r="G22" s="23"/>
    </row>
    <row r="23" spans="1:7" s="24" customFormat="1" ht="24">
      <c r="A23" s="71" t="s">
        <v>269</v>
      </c>
      <c r="B23" s="72" t="s">
        <v>44</v>
      </c>
      <c r="C23" s="25">
        <f>C24</f>
        <v>1.3</v>
      </c>
      <c r="D23" s="25">
        <f t="shared" ref="D23:E23" si="6">D24</f>
        <v>1.4</v>
      </c>
      <c r="E23" s="25">
        <f t="shared" si="6"/>
        <v>1.4</v>
      </c>
      <c r="F23" s="22"/>
      <c r="G23" s="23"/>
    </row>
    <row r="24" spans="1:7" s="24" customFormat="1" ht="24">
      <c r="A24" s="71" t="s">
        <v>270</v>
      </c>
      <c r="B24" s="72" t="s">
        <v>34</v>
      </c>
      <c r="C24" s="25">
        <v>1.3</v>
      </c>
      <c r="D24" s="25">
        <v>1.4</v>
      </c>
      <c r="E24" s="25">
        <v>1.4</v>
      </c>
      <c r="F24" s="22"/>
      <c r="G24" s="23"/>
    </row>
    <row r="25" spans="1:7" s="24" customFormat="1" ht="36">
      <c r="A25" s="71" t="s">
        <v>271</v>
      </c>
      <c r="B25" s="72" t="s">
        <v>45</v>
      </c>
      <c r="C25" s="25">
        <f>C26</f>
        <v>159</v>
      </c>
      <c r="D25" s="25">
        <f>D26</f>
        <v>173.9</v>
      </c>
      <c r="E25" s="25">
        <f>E26</f>
        <v>180.2</v>
      </c>
      <c r="F25" s="22"/>
      <c r="G25" s="23"/>
    </row>
    <row r="26" spans="1:7" s="24" customFormat="1" ht="36">
      <c r="A26" s="71" t="s">
        <v>272</v>
      </c>
      <c r="B26" s="72" t="s">
        <v>46</v>
      </c>
      <c r="C26" s="25">
        <v>159</v>
      </c>
      <c r="D26" s="25">
        <v>173.9</v>
      </c>
      <c r="E26" s="25">
        <v>180.2</v>
      </c>
      <c r="F26" s="22"/>
      <c r="G26" s="23"/>
    </row>
    <row r="27" spans="1:7" s="24" customFormat="1">
      <c r="A27" s="69" t="s">
        <v>273</v>
      </c>
      <c r="B27" s="70" t="s">
        <v>35</v>
      </c>
      <c r="C27" s="66">
        <f>C28+C30</f>
        <v>632.5</v>
      </c>
      <c r="D27" s="66">
        <f>D28+D30</f>
        <v>386.6</v>
      </c>
      <c r="E27" s="66">
        <f>E28+E30</f>
        <v>386.6</v>
      </c>
      <c r="F27" s="22"/>
      <c r="G27" s="23"/>
    </row>
    <row r="28" spans="1:7" s="24" customFormat="1" ht="36">
      <c r="A28" s="71" t="s">
        <v>274</v>
      </c>
      <c r="B28" s="72" t="s">
        <v>304</v>
      </c>
      <c r="C28" s="25">
        <f>C29</f>
        <v>632.5</v>
      </c>
      <c r="D28" s="25">
        <f>D29</f>
        <v>386.6</v>
      </c>
      <c r="E28" s="25">
        <f>E29</f>
        <v>386.6</v>
      </c>
      <c r="F28" s="22"/>
      <c r="G28" s="23"/>
    </row>
    <row r="29" spans="1:7" s="24" customFormat="1" ht="48">
      <c r="A29" s="71" t="s">
        <v>275</v>
      </c>
      <c r="B29" s="72" t="s">
        <v>36</v>
      </c>
      <c r="C29" s="25">
        <v>632.5</v>
      </c>
      <c r="D29" s="25">
        <v>386.6</v>
      </c>
      <c r="E29" s="25">
        <v>386.6</v>
      </c>
      <c r="F29" s="22"/>
      <c r="G29" s="23"/>
    </row>
    <row r="30" spans="1:7" s="24" customFormat="1">
      <c r="A30" s="73" t="s">
        <v>276</v>
      </c>
      <c r="B30" s="72" t="s">
        <v>47</v>
      </c>
      <c r="C30" s="25">
        <f>C31</f>
        <v>0</v>
      </c>
      <c r="D30" s="25">
        <f t="shared" ref="D30:E30" si="7">D31</f>
        <v>0</v>
      </c>
      <c r="E30" s="25">
        <f t="shared" si="7"/>
        <v>0</v>
      </c>
      <c r="F30" s="22"/>
      <c r="G30" s="23"/>
    </row>
    <row r="31" spans="1:7" s="24" customFormat="1" ht="24">
      <c r="A31" s="73" t="s">
        <v>277</v>
      </c>
      <c r="B31" s="72" t="s">
        <v>37</v>
      </c>
      <c r="C31" s="25"/>
      <c r="D31" s="25"/>
      <c r="E31" s="25"/>
      <c r="F31" s="22"/>
      <c r="G31" s="23"/>
    </row>
    <row r="32" spans="1:7" s="24" customFormat="1">
      <c r="A32" s="165"/>
      <c r="B32" s="166" t="s">
        <v>298</v>
      </c>
      <c r="C32" s="167">
        <v>1749.1</v>
      </c>
      <c r="D32" s="167">
        <v>1939.2</v>
      </c>
      <c r="E32" s="167">
        <v>1995</v>
      </c>
      <c r="F32" s="22"/>
      <c r="G32" s="23"/>
    </row>
    <row r="33" spans="1:10" s="11" customFormat="1">
      <c r="A33" s="10"/>
      <c r="B33" s="13"/>
      <c r="G33" s="12"/>
      <c r="H33" s="13"/>
      <c r="I33" s="13"/>
      <c r="J33" s="13"/>
    </row>
    <row r="34" spans="1:10">
      <c r="C34" s="135">
        <f>C32+C11</f>
        <v>4202.5</v>
      </c>
      <c r="D34" s="135">
        <f>D32+D11</f>
        <v>2669.1000000000004</v>
      </c>
      <c r="E34" s="135">
        <f t="shared" ref="E34" si="8">E32+E11</f>
        <v>2875.2</v>
      </c>
    </row>
    <row r="35" spans="1:10">
      <c r="C35" s="135"/>
      <c r="D35" s="135"/>
      <c r="E35" s="135"/>
    </row>
    <row r="36" spans="1:10">
      <c r="D36" s="11">
        <f>'Приложение 2 Сабанчеево'!K7-'Приложение 1Сабанчеево'!D18-'Приложение 1Сабанчеево'!D22-D27</f>
        <v>2107.1678299999994</v>
      </c>
      <c r="E36" s="11">
        <f>'Приложение 2 Сабанчеево'!L7-'Приложение 1Сабанчеево'!E18-'Приложение 1Сабанчеево'!E22-E27</f>
        <v>2306.9678300000005</v>
      </c>
    </row>
    <row r="37" spans="1:10">
      <c r="D37" s="11">
        <f>D36*2.5/100</f>
        <v>52.679195749999984</v>
      </c>
      <c r="E37" s="11">
        <f>E36*5/100</f>
        <v>115.34839150000003</v>
      </c>
    </row>
  </sheetData>
  <mergeCells count="5">
    <mergeCell ref="A6:E6"/>
    <mergeCell ref="A8:A9"/>
    <mergeCell ref="B8:B9"/>
    <mergeCell ref="C8:E8"/>
    <mergeCell ref="C1:E5"/>
  </mergeCells>
  <conditionalFormatting sqref="C1">
    <cfRule type="expression" dxfId="4" priority="1" stopIfTrue="1">
      <formula>#REF!&lt;&gt;""</formula>
    </cfRule>
  </conditionalFormatting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6"/>
  <sheetViews>
    <sheetView view="pageBreakPreview" topLeftCell="A248" zoomScaleNormal="100" zoomScaleSheetLayoutView="100" workbookViewId="0">
      <selection activeCell="X237" sqref="X237"/>
    </sheetView>
  </sheetViews>
  <sheetFormatPr defaultRowHeight="12.75"/>
  <cols>
    <col min="1" max="1" width="37.5" customWidth="1"/>
    <col min="2" max="2" width="5.5" customWidth="1"/>
    <col min="3" max="3" width="4.1640625" customWidth="1"/>
    <col min="4" max="4" width="4.5" customWidth="1"/>
    <col min="5" max="7" width="4.1640625" customWidth="1"/>
    <col min="8" max="8" width="8.33203125" customWidth="1"/>
    <col min="9" max="9" width="4.1640625" customWidth="1"/>
    <col min="10" max="10" width="10.6640625" customWidth="1"/>
    <col min="11" max="12" width="10.5" customWidth="1"/>
  </cols>
  <sheetData>
    <row r="1" spans="1:12" ht="79.5" customHeight="1">
      <c r="A1" s="1" t="s">
        <v>0</v>
      </c>
      <c r="B1" s="1" t="s">
        <v>0</v>
      </c>
      <c r="C1" s="1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196" t="s">
        <v>324</v>
      </c>
      <c r="J1" s="197"/>
      <c r="K1" s="197"/>
      <c r="L1" s="197"/>
    </row>
    <row r="2" spans="1:12" ht="65.25" customHeight="1">
      <c r="A2" s="198" t="s">
        <v>313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</row>
    <row r="3" spans="1:12" ht="15" customHeight="1">
      <c r="A3" s="3" t="s">
        <v>0</v>
      </c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3" t="s">
        <v>0</v>
      </c>
      <c r="I3" s="199" t="s">
        <v>1</v>
      </c>
      <c r="J3" s="199"/>
      <c r="K3" s="199"/>
      <c r="L3" s="199"/>
    </row>
    <row r="4" spans="1:12" ht="19.899999999999999" customHeight="1">
      <c r="A4" s="200" t="s">
        <v>2</v>
      </c>
      <c r="B4" s="200" t="s">
        <v>21</v>
      </c>
      <c r="C4" s="200" t="s">
        <v>3</v>
      </c>
      <c r="D4" s="200" t="s">
        <v>4</v>
      </c>
      <c r="E4" s="200" t="s">
        <v>5</v>
      </c>
      <c r="F4" s="200"/>
      <c r="G4" s="200"/>
      <c r="H4" s="200"/>
      <c r="I4" s="200" t="s">
        <v>6</v>
      </c>
      <c r="J4" s="200" t="s">
        <v>7</v>
      </c>
      <c r="K4" s="200"/>
      <c r="L4" s="200"/>
    </row>
    <row r="5" spans="1:12" ht="16.350000000000001" customHeight="1">
      <c r="A5" s="200" t="s">
        <v>0</v>
      </c>
      <c r="B5" s="200" t="s">
        <v>0</v>
      </c>
      <c r="C5" s="200" t="s">
        <v>0</v>
      </c>
      <c r="D5" s="200" t="s">
        <v>0</v>
      </c>
      <c r="E5" s="200" t="s">
        <v>0</v>
      </c>
      <c r="F5" s="200"/>
      <c r="G5" s="200"/>
      <c r="H5" s="200"/>
      <c r="I5" s="200" t="s">
        <v>0</v>
      </c>
      <c r="J5" s="74" t="s">
        <v>253</v>
      </c>
      <c r="K5" s="74" t="s">
        <v>299</v>
      </c>
      <c r="L5" s="74" t="s">
        <v>312</v>
      </c>
    </row>
    <row r="6" spans="1:12" ht="14.45" customHeight="1">
      <c r="A6" s="4" t="s">
        <v>8</v>
      </c>
      <c r="B6" s="4" t="s">
        <v>9</v>
      </c>
      <c r="C6" s="4" t="s">
        <v>10</v>
      </c>
      <c r="D6" s="4" t="s">
        <v>11</v>
      </c>
      <c r="E6" s="4" t="s">
        <v>12</v>
      </c>
      <c r="F6" s="4" t="s">
        <v>13</v>
      </c>
      <c r="G6" s="4" t="s">
        <v>14</v>
      </c>
      <c r="H6" s="4" t="s">
        <v>15</v>
      </c>
      <c r="I6" s="4" t="s">
        <v>16</v>
      </c>
      <c r="J6" s="4" t="s">
        <v>17</v>
      </c>
      <c r="K6" s="4" t="s">
        <v>18</v>
      </c>
      <c r="L6" s="4" t="s">
        <v>20</v>
      </c>
    </row>
    <row r="7" spans="1:12" ht="14.45" customHeight="1">
      <c r="A7" s="5" t="s">
        <v>19</v>
      </c>
      <c r="B7" s="6" t="s">
        <v>0</v>
      </c>
      <c r="C7" s="6" t="s">
        <v>0</v>
      </c>
      <c r="D7" s="6" t="s">
        <v>0</v>
      </c>
      <c r="E7" s="6" t="s">
        <v>0</v>
      </c>
      <c r="F7" s="6" t="s">
        <v>0</v>
      </c>
      <c r="G7" s="6" t="s">
        <v>0</v>
      </c>
      <c r="H7" s="6" t="s">
        <v>0</v>
      </c>
      <c r="I7" s="6" t="s">
        <v>0</v>
      </c>
      <c r="J7" s="7">
        <f>J8</f>
        <v>4202.523900000001</v>
      </c>
      <c r="K7" s="7">
        <f t="shared" ref="K7:L7" si="0">K8</f>
        <v>2669.0678299999995</v>
      </c>
      <c r="L7" s="7">
        <f t="shared" si="0"/>
        <v>2875.1678300000003</v>
      </c>
    </row>
    <row r="8" spans="1:12" ht="34.5" customHeight="1">
      <c r="A8" s="75" t="s">
        <v>233</v>
      </c>
      <c r="B8" s="76">
        <v>926</v>
      </c>
      <c r="C8" s="77"/>
      <c r="D8" s="77"/>
      <c r="E8" s="77" t="s">
        <v>0</v>
      </c>
      <c r="F8" s="77" t="s">
        <v>0</v>
      </c>
      <c r="G8" s="77"/>
      <c r="H8" s="77" t="s">
        <v>0</v>
      </c>
      <c r="I8" s="77" t="s">
        <v>0</v>
      </c>
      <c r="J8" s="78">
        <f>J9+J102+J133+J165+J234+J242+J114</f>
        <v>4202.523900000001</v>
      </c>
      <c r="K8" s="78">
        <f>K9+K102+K133+K165+K234+K242+K114+K250</f>
        <v>2669.0678299999995</v>
      </c>
      <c r="L8" s="78">
        <f>L9+L102+L133+L165+L234+L242+L114+L250</f>
        <v>2875.1678300000003</v>
      </c>
    </row>
    <row r="9" spans="1:12">
      <c r="A9" s="75" t="s">
        <v>48</v>
      </c>
      <c r="B9" s="76">
        <v>926</v>
      </c>
      <c r="C9" s="77" t="s">
        <v>49</v>
      </c>
      <c r="D9" s="77"/>
      <c r="E9" s="77" t="s">
        <v>0</v>
      </c>
      <c r="F9" s="77" t="s">
        <v>0</v>
      </c>
      <c r="G9" s="77"/>
      <c r="H9" s="77" t="s">
        <v>0</v>
      </c>
      <c r="I9" s="77" t="s">
        <v>0</v>
      </c>
      <c r="J9" s="78">
        <f>J31+J83+J77+J10</f>
        <v>2754.7000000000007</v>
      </c>
      <c r="K9" s="78">
        <f>K31+K83+K77+K10</f>
        <v>1544.5</v>
      </c>
      <c r="L9" s="78">
        <f>L31+L83+L77+L10</f>
        <v>1710.2000000000003</v>
      </c>
    </row>
    <row r="10" spans="1:12" ht="33.75">
      <c r="A10" s="96" t="s">
        <v>128</v>
      </c>
      <c r="B10" s="97">
        <v>926</v>
      </c>
      <c r="C10" s="98" t="s">
        <v>49</v>
      </c>
      <c r="D10" s="98" t="s">
        <v>89</v>
      </c>
      <c r="E10" s="99"/>
      <c r="F10" s="99"/>
      <c r="G10" s="99"/>
      <c r="H10" s="99"/>
      <c r="I10" s="99"/>
      <c r="J10" s="82">
        <f>J11</f>
        <v>498.20000000000005</v>
      </c>
      <c r="K10" s="82">
        <f t="shared" ref="K10:L10" si="1">K11</f>
        <v>321.7</v>
      </c>
      <c r="L10" s="82">
        <f t="shared" si="1"/>
        <v>497.9</v>
      </c>
    </row>
    <row r="11" spans="1:12" ht="44.25" customHeight="1">
      <c r="A11" s="98" t="s">
        <v>254</v>
      </c>
      <c r="B11" s="97">
        <v>926</v>
      </c>
      <c r="C11" s="98" t="s">
        <v>49</v>
      </c>
      <c r="D11" s="98" t="s">
        <v>89</v>
      </c>
      <c r="E11" s="98" t="s">
        <v>49</v>
      </c>
      <c r="F11" s="98" t="s">
        <v>52</v>
      </c>
      <c r="G11" s="98"/>
      <c r="H11" s="98"/>
      <c r="I11" s="98"/>
      <c r="J11" s="82">
        <f>J12+J25</f>
        <v>498.20000000000005</v>
      </c>
      <c r="K11" s="82">
        <f>K12</f>
        <v>321.7</v>
      </c>
      <c r="L11" s="82">
        <f>L12</f>
        <v>497.9</v>
      </c>
    </row>
    <row r="12" spans="1:12" ht="44.25" customHeight="1">
      <c r="A12" s="98" t="s">
        <v>278</v>
      </c>
      <c r="B12" s="97" t="s">
        <v>246</v>
      </c>
      <c r="C12" s="98" t="s">
        <v>49</v>
      </c>
      <c r="D12" s="98" t="s">
        <v>89</v>
      </c>
      <c r="E12" s="98" t="s">
        <v>49</v>
      </c>
      <c r="F12" s="98" t="s">
        <v>8</v>
      </c>
      <c r="G12" s="98"/>
      <c r="H12" s="98"/>
      <c r="I12" s="98"/>
      <c r="J12" s="82">
        <f>J13</f>
        <v>498.20000000000005</v>
      </c>
      <c r="K12" s="82">
        <f t="shared" ref="K12:L12" si="2">K13</f>
        <v>321.7</v>
      </c>
      <c r="L12" s="82">
        <f t="shared" si="2"/>
        <v>497.9</v>
      </c>
    </row>
    <row r="13" spans="1:12" ht="33.75">
      <c r="A13" s="98" t="s">
        <v>235</v>
      </c>
      <c r="B13" s="97">
        <v>926</v>
      </c>
      <c r="C13" s="98" t="s">
        <v>49</v>
      </c>
      <c r="D13" s="98" t="s">
        <v>89</v>
      </c>
      <c r="E13" s="98" t="s">
        <v>49</v>
      </c>
      <c r="F13" s="98" t="s">
        <v>8</v>
      </c>
      <c r="G13" s="98" t="s">
        <v>49</v>
      </c>
      <c r="H13" s="98"/>
      <c r="I13" s="98"/>
      <c r="J13" s="82">
        <f>J14+J19</f>
        <v>498.20000000000005</v>
      </c>
      <c r="K13" s="82">
        <f t="shared" ref="K13:L13" si="3">K14+K19</f>
        <v>321.7</v>
      </c>
      <c r="L13" s="82">
        <f t="shared" si="3"/>
        <v>497.9</v>
      </c>
    </row>
    <row r="14" spans="1:12" ht="22.5">
      <c r="A14" s="98" t="s">
        <v>129</v>
      </c>
      <c r="B14" s="97">
        <v>926</v>
      </c>
      <c r="C14" s="98" t="s">
        <v>49</v>
      </c>
      <c r="D14" s="98" t="s">
        <v>89</v>
      </c>
      <c r="E14" s="98" t="s">
        <v>49</v>
      </c>
      <c r="F14" s="98" t="s">
        <v>8</v>
      </c>
      <c r="G14" s="98" t="s">
        <v>49</v>
      </c>
      <c r="H14" s="98" t="s">
        <v>130</v>
      </c>
      <c r="I14" s="98"/>
      <c r="J14" s="82">
        <f>J15</f>
        <v>215.6</v>
      </c>
      <c r="K14" s="82">
        <f t="shared" ref="K14:L14" si="4">K15</f>
        <v>321.7</v>
      </c>
      <c r="L14" s="82">
        <f t="shared" si="4"/>
        <v>497.9</v>
      </c>
    </row>
    <row r="15" spans="1:12" ht="67.5">
      <c r="A15" s="96" t="s">
        <v>55</v>
      </c>
      <c r="B15" s="97">
        <v>926</v>
      </c>
      <c r="C15" s="98" t="s">
        <v>49</v>
      </c>
      <c r="D15" s="98" t="s">
        <v>89</v>
      </c>
      <c r="E15" s="98" t="s">
        <v>49</v>
      </c>
      <c r="F15" s="98" t="s">
        <v>8</v>
      </c>
      <c r="G15" s="98" t="s">
        <v>49</v>
      </c>
      <c r="H15" s="98" t="s">
        <v>130</v>
      </c>
      <c r="I15" s="98" t="s">
        <v>131</v>
      </c>
      <c r="J15" s="82">
        <f>J16</f>
        <v>215.6</v>
      </c>
      <c r="K15" s="82">
        <f t="shared" ref="K15:L15" si="5">K16</f>
        <v>321.7</v>
      </c>
      <c r="L15" s="82">
        <f t="shared" si="5"/>
        <v>497.9</v>
      </c>
    </row>
    <row r="16" spans="1:12" ht="24" customHeight="1">
      <c r="A16" s="96" t="s">
        <v>56</v>
      </c>
      <c r="B16" s="97">
        <v>926</v>
      </c>
      <c r="C16" s="98" t="s">
        <v>49</v>
      </c>
      <c r="D16" s="98" t="s">
        <v>89</v>
      </c>
      <c r="E16" s="98" t="s">
        <v>49</v>
      </c>
      <c r="F16" s="98" t="s">
        <v>8</v>
      </c>
      <c r="G16" s="98" t="s">
        <v>49</v>
      </c>
      <c r="H16" s="98" t="s">
        <v>130</v>
      </c>
      <c r="I16" s="98" t="s">
        <v>132</v>
      </c>
      <c r="J16" s="82">
        <f>J17+J18</f>
        <v>215.6</v>
      </c>
      <c r="K16" s="82">
        <f t="shared" ref="K16:L16" si="6">K17+K18</f>
        <v>321.7</v>
      </c>
      <c r="L16" s="82">
        <f t="shared" si="6"/>
        <v>497.9</v>
      </c>
    </row>
    <row r="17" spans="1:13" ht="22.5" hidden="1" customHeight="1">
      <c r="A17" s="100" t="s">
        <v>57</v>
      </c>
      <c r="B17" s="101">
        <v>926</v>
      </c>
      <c r="C17" s="102" t="s">
        <v>49</v>
      </c>
      <c r="D17" s="102" t="s">
        <v>89</v>
      </c>
      <c r="E17" s="102" t="s">
        <v>49</v>
      </c>
      <c r="F17" s="102" t="s">
        <v>8</v>
      </c>
      <c r="G17" s="102" t="s">
        <v>49</v>
      </c>
      <c r="H17" s="102" t="s">
        <v>130</v>
      </c>
      <c r="I17" s="102" t="s">
        <v>58</v>
      </c>
      <c r="J17" s="86">
        <v>100.1</v>
      </c>
      <c r="K17" s="86">
        <v>247.1</v>
      </c>
      <c r="L17" s="86">
        <v>382.4</v>
      </c>
      <c r="M17" s="188"/>
    </row>
    <row r="18" spans="1:13" ht="46.5" hidden="1" customHeight="1">
      <c r="A18" s="100" t="s">
        <v>59</v>
      </c>
      <c r="B18" s="101">
        <v>926</v>
      </c>
      <c r="C18" s="102" t="s">
        <v>49</v>
      </c>
      <c r="D18" s="102" t="s">
        <v>89</v>
      </c>
      <c r="E18" s="102" t="s">
        <v>49</v>
      </c>
      <c r="F18" s="102" t="s">
        <v>8</v>
      </c>
      <c r="G18" s="102" t="s">
        <v>49</v>
      </c>
      <c r="H18" s="102" t="s">
        <v>130</v>
      </c>
      <c r="I18" s="102" t="s">
        <v>133</v>
      </c>
      <c r="J18" s="86">
        <v>115.5</v>
      </c>
      <c r="K18" s="86">
        <v>74.599999999999994</v>
      </c>
      <c r="L18" s="86">
        <v>115.5</v>
      </c>
      <c r="M18" s="188"/>
    </row>
    <row r="19" spans="1:13" ht="22.5">
      <c r="A19" s="98" t="s">
        <v>72</v>
      </c>
      <c r="B19" s="97">
        <v>926</v>
      </c>
      <c r="C19" s="98" t="s">
        <v>49</v>
      </c>
      <c r="D19" s="98" t="s">
        <v>89</v>
      </c>
      <c r="E19" s="98" t="s">
        <v>49</v>
      </c>
      <c r="F19" s="98" t="s">
        <v>8</v>
      </c>
      <c r="G19" s="98" t="s">
        <v>49</v>
      </c>
      <c r="H19" s="98" t="s">
        <v>134</v>
      </c>
      <c r="I19" s="98"/>
      <c r="J19" s="82">
        <f>J20</f>
        <v>282.60000000000002</v>
      </c>
      <c r="K19" s="82">
        <f t="shared" ref="K19:L19" si="7">K20</f>
        <v>0</v>
      </c>
      <c r="L19" s="82">
        <f t="shared" si="7"/>
        <v>0</v>
      </c>
    </row>
    <row r="20" spans="1:13" ht="56.25">
      <c r="A20" s="96" t="s">
        <v>73</v>
      </c>
      <c r="B20" s="97">
        <v>926</v>
      </c>
      <c r="C20" s="98" t="s">
        <v>49</v>
      </c>
      <c r="D20" s="98" t="s">
        <v>89</v>
      </c>
      <c r="E20" s="98" t="s">
        <v>49</v>
      </c>
      <c r="F20" s="98" t="s">
        <v>8</v>
      </c>
      <c r="G20" s="98" t="s">
        <v>49</v>
      </c>
      <c r="H20" s="96">
        <v>44205</v>
      </c>
      <c r="I20" s="98"/>
      <c r="J20" s="82">
        <f>J21</f>
        <v>282.60000000000002</v>
      </c>
      <c r="K20" s="82">
        <f t="shared" ref="K20:L20" si="8">K21</f>
        <v>0</v>
      </c>
      <c r="L20" s="82">
        <f t="shared" si="8"/>
        <v>0</v>
      </c>
    </row>
    <row r="21" spans="1:13" ht="67.5">
      <c r="A21" s="96" t="s">
        <v>55</v>
      </c>
      <c r="B21" s="97">
        <v>926</v>
      </c>
      <c r="C21" s="98" t="s">
        <v>49</v>
      </c>
      <c r="D21" s="98" t="s">
        <v>89</v>
      </c>
      <c r="E21" s="98" t="s">
        <v>49</v>
      </c>
      <c r="F21" s="98" t="s">
        <v>8</v>
      </c>
      <c r="G21" s="98" t="s">
        <v>49</v>
      </c>
      <c r="H21" s="96">
        <v>44205</v>
      </c>
      <c r="I21" s="98" t="s">
        <v>131</v>
      </c>
      <c r="J21" s="82">
        <f>J22</f>
        <v>282.60000000000002</v>
      </c>
      <c r="K21" s="82">
        <f t="shared" ref="K21:L21" si="9">K22</f>
        <v>0</v>
      </c>
      <c r="L21" s="82">
        <f t="shared" si="9"/>
        <v>0</v>
      </c>
    </row>
    <row r="22" spans="1:13" ht="26.25" customHeight="1">
      <c r="A22" s="96" t="s">
        <v>56</v>
      </c>
      <c r="B22" s="97">
        <v>926</v>
      </c>
      <c r="C22" s="98" t="s">
        <v>49</v>
      </c>
      <c r="D22" s="98" t="s">
        <v>89</v>
      </c>
      <c r="E22" s="98" t="s">
        <v>49</v>
      </c>
      <c r="F22" s="98" t="s">
        <v>8</v>
      </c>
      <c r="G22" s="98" t="s">
        <v>49</v>
      </c>
      <c r="H22" s="96">
        <v>44205</v>
      </c>
      <c r="I22" s="98" t="s">
        <v>132</v>
      </c>
      <c r="J22" s="82">
        <f>J24+J23</f>
        <v>282.60000000000002</v>
      </c>
      <c r="K22" s="82">
        <f t="shared" ref="K22:L22" si="10">K24+K23</f>
        <v>0</v>
      </c>
      <c r="L22" s="82">
        <f t="shared" si="10"/>
        <v>0</v>
      </c>
    </row>
    <row r="23" spans="1:13" ht="22.5" hidden="1">
      <c r="A23" s="100" t="s">
        <v>57</v>
      </c>
      <c r="B23" s="101">
        <v>926</v>
      </c>
      <c r="C23" s="102" t="s">
        <v>49</v>
      </c>
      <c r="D23" s="102" t="s">
        <v>89</v>
      </c>
      <c r="E23" s="102" t="s">
        <v>49</v>
      </c>
      <c r="F23" s="102" t="s">
        <v>8</v>
      </c>
      <c r="G23" s="102" t="s">
        <v>49</v>
      </c>
      <c r="H23" s="100">
        <v>44205</v>
      </c>
      <c r="I23" s="102" t="s">
        <v>58</v>
      </c>
      <c r="J23" s="86">
        <v>282.60000000000002</v>
      </c>
      <c r="K23" s="86"/>
      <c r="L23" s="86"/>
    </row>
    <row r="24" spans="1:13" ht="45.75" hidden="1" customHeight="1">
      <c r="A24" s="100" t="s">
        <v>59</v>
      </c>
      <c r="B24" s="101">
        <v>926</v>
      </c>
      <c r="C24" s="102" t="s">
        <v>49</v>
      </c>
      <c r="D24" s="102" t="s">
        <v>89</v>
      </c>
      <c r="E24" s="102" t="s">
        <v>49</v>
      </c>
      <c r="F24" s="102" t="s">
        <v>8</v>
      </c>
      <c r="G24" s="102" t="s">
        <v>49</v>
      </c>
      <c r="H24" s="100">
        <v>44205</v>
      </c>
      <c r="I24" s="102" t="s">
        <v>133</v>
      </c>
      <c r="J24" s="86">
        <v>0</v>
      </c>
      <c r="K24" s="86"/>
      <c r="L24" s="86"/>
    </row>
    <row r="25" spans="1:13" ht="35.25" hidden="1" customHeight="1">
      <c r="A25" s="168" t="s">
        <v>300</v>
      </c>
      <c r="B25" s="180">
        <v>926</v>
      </c>
      <c r="C25" s="181" t="s">
        <v>49</v>
      </c>
      <c r="D25" s="181" t="s">
        <v>89</v>
      </c>
      <c r="E25" s="181" t="s">
        <v>49</v>
      </c>
      <c r="F25" s="181" t="s">
        <v>9</v>
      </c>
      <c r="G25" s="181"/>
      <c r="H25" s="168"/>
      <c r="I25" s="181"/>
      <c r="J25" s="154">
        <f>J26</f>
        <v>0</v>
      </c>
      <c r="K25" s="154"/>
      <c r="L25" s="154"/>
    </row>
    <row r="26" spans="1:13" ht="45.75" hidden="1" customHeight="1">
      <c r="A26" s="168" t="s">
        <v>294</v>
      </c>
      <c r="B26" s="180">
        <v>926</v>
      </c>
      <c r="C26" s="181" t="s">
        <v>49</v>
      </c>
      <c r="D26" s="181" t="s">
        <v>89</v>
      </c>
      <c r="E26" s="181" t="s">
        <v>49</v>
      </c>
      <c r="F26" s="181" t="s">
        <v>9</v>
      </c>
      <c r="G26" s="181" t="s">
        <v>295</v>
      </c>
      <c r="H26" s="168"/>
      <c r="I26" s="181"/>
      <c r="J26" s="154">
        <f>J27</f>
        <v>0</v>
      </c>
      <c r="K26" s="154"/>
      <c r="L26" s="154"/>
    </row>
    <row r="27" spans="1:13" ht="27.75" hidden="1" customHeight="1">
      <c r="A27" s="168" t="s">
        <v>293</v>
      </c>
      <c r="B27" s="180">
        <v>926</v>
      </c>
      <c r="C27" s="181" t="s">
        <v>49</v>
      </c>
      <c r="D27" s="181" t="s">
        <v>89</v>
      </c>
      <c r="E27" s="181" t="s">
        <v>49</v>
      </c>
      <c r="F27" s="181" t="s">
        <v>9</v>
      </c>
      <c r="G27" s="181" t="s">
        <v>295</v>
      </c>
      <c r="H27" s="168">
        <v>41250</v>
      </c>
      <c r="I27" s="181"/>
      <c r="J27" s="154">
        <f>J28</f>
        <v>0</v>
      </c>
      <c r="K27" s="154"/>
      <c r="L27" s="154"/>
    </row>
    <row r="28" spans="1:13" ht="36.75" hidden="1" customHeight="1">
      <c r="A28" s="168" t="s">
        <v>62</v>
      </c>
      <c r="B28" s="180">
        <v>926</v>
      </c>
      <c r="C28" s="181" t="s">
        <v>49</v>
      </c>
      <c r="D28" s="181" t="s">
        <v>89</v>
      </c>
      <c r="E28" s="181" t="s">
        <v>49</v>
      </c>
      <c r="F28" s="181" t="s">
        <v>9</v>
      </c>
      <c r="G28" s="181" t="s">
        <v>295</v>
      </c>
      <c r="H28" s="168">
        <v>41250</v>
      </c>
      <c r="I28" s="181" t="s">
        <v>136</v>
      </c>
      <c r="J28" s="154">
        <f>J29</f>
        <v>0</v>
      </c>
      <c r="K28" s="154"/>
      <c r="L28" s="154"/>
    </row>
    <row r="29" spans="1:13" ht="35.25" hidden="1" customHeight="1">
      <c r="A29" s="168" t="s">
        <v>63</v>
      </c>
      <c r="B29" s="180">
        <v>926</v>
      </c>
      <c r="C29" s="181" t="s">
        <v>49</v>
      </c>
      <c r="D29" s="181" t="s">
        <v>89</v>
      </c>
      <c r="E29" s="181" t="s">
        <v>49</v>
      </c>
      <c r="F29" s="181" t="s">
        <v>9</v>
      </c>
      <c r="G29" s="181" t="s">
        <v>295</v>
      </c>
      <c r="H29" s="168">
        <v>41250</v>
      </c>
      <c r="I29" s="181" t="s">
        <v>139</v>
      </c>
      <c r="J29" s="154">
        <f>J30</f>
        <v>0</v>
      </c>
      <c r="K29" s="154"/>
      <c r="L29" s="154"/>
    </row>
    <row r="30" spans="1:13" ht="15.75" hidden="1" customHeight="1">
      <c r="A30" s="100" t="s">
        <v>64</v>
      </c>
      <c r="B30" s="101">
        <v>926</v>
      </c>
      <c r="C30" s="102" t="s">
        <v>49</v>
      </c>
      <c r="D30" s="102" t="s">
        <v>89</v>
      </c>
      <c r="E30" s="102" t="s">
        <v>49</v>
      </c>
      <c r="F30" s="102" t="s">
        <v>9</v>
      </c>
      <c r="G30" s="102" t="s">
        <v>295</v>
      </c>
      <c r="H30" s="100">
        <v>41250</v>
      </c>
      <c r="I30" s="102" t="s">
        <v>65</v>
      </c>
      <c r="J30" s="86">
        <v>0</v>
      </c>
      <c r="K30" s="86"/>
      <c r="L30" s="86"/>
    </row>
    <row r="31" spans="1:13" ht="56.25">
      <c r="A31" s="79" t="s">
        <v>50</v>
      </c>
      <c r="B31" s="80">
        <v>926</v>
      </c>
      <c r="C31" s="81" t="s">
        <v>49</v>
      </c>
      <c r="D31" s="81" t="s">
        <v>51</v>
      </c>
      <c r="E31" s="81" t="s">
        <v>0</v>
      </c>
      <c r="F31" s="98"/>
      <c r="G31" s="81"/>
      <c r="H31" s="81" t="s">
        <v>0</v>
      </c>
      <c r="I31" s="81" t="s">
        <v>0</v>
      </c>
      <c r="J31" s="82">
        <f>J32+J62+J72+J68</f>
        <v>2237.0000000000005</v>
      </c>
      <c r="K31" s="82">
        <f t="shared" ref="K31:L31" si="11">K32+K62+K72+K68</f>
        <v>1201.5</v>
      </c>
      <c r="L31" s="82">
        <f t="shared" si="11"/>
        <v>1190.4000000000003</v>
      </c>
    </row>
    <row r="32" spans="1:13" ht="49.5" customHeight="1">
      <c r="A32" s="79" t="s">
        <v>257</v>
      </c>
      <c r="B32" s="80">
        <v>926</v>
      </c>
      <c r="C32" s="81" t="s">
        <v>49</v>
      </c>
      <c r="D32" s="81" t="s">
        <v>51</v>
      </c>
      <c r="E32" s="81" t="s">
        <v>49</v>
      </c>
      <c r="F32" s="98"/>
      <c r="G32" s="81"/>
      <c r="H32" s="81" t="s">
        <v>0</v>
      </c>
      <c r="I32" s="81" t="s">
        <v>0</v>
      </c>
      <c r="J32" s="82">
        <f t="shared" ref="J32:L33" si="12">J33</f>
        <v>2200.1000000000004</v>
      </c>
      <c r="K32" s="82">
        <f t="shared" si="12"/>
        <v>1177.8999999999999</v>
      </c>
      <c r="L32" s="82">
        <f t="shared" si="12"/>
        <v>1150.1000000000001</v>
      </c>
    </row>
    <row r="33" spans="1:13" ht="49.5" customHeight="1">
      <c r="A33" s="79" t="s">
        <v>278</v>
      </c>
      <c r="B33" s="80" t="s">
        <v>246</v>
      </c>
      <c r="C33" s="81" t="s">
        <v>49</v>
      </c>
      <c r="D33" s="81" t="s">
        <v>51</v>
      </c>
      <c r="E33" s="81" t="s">
        <v>49</v>
      </c>
      <c r="F33" s="98" t="s">
        <v>8</v>
      </c>
      <c r="G33" s="81"/>
      <c r="H33" s="81"/>
      <c r="I33" s="81"/>
      <c r="J33" s="82">
        <f t="shared" si="12"/>
        <v>2200.1000000000004</v>
      </c>
      <c r="K33" s="82">
        <f t="shared" si="12"/>
        <v>1177.8999999999999</v>
      </c>
      <c r="L33" s="82">
        <f t="shared" si="12"/>
        <v>1150.1000000000001</v>
      </c>
    </row>
    <row r="34" spans="1:13" ht="33.75">
      <c r="A34" s="79" t="s">
        <v>235</v>
      </c>
      <c r="B34" s="80">
        <v>926</v>
      </c>
      <c r="C34" s="81" t="s">
        <v>49</v>
      </c>
      <c r="D34" s="81" t="s">
        <v>51</v>
      </c>
      <c r="E34" s="81" t="s">
        <v>49</v>
      </c>
      <c r="F34" s="98" t="s">
        <v>8</v>
      </c>
      <c r="G34" s="81" t="s">
        <v>49</v>
      </c>
      <c r="H34" s="81"/>
      <c r="I34" s="81"/>
      <c r="J34" s="82">
        <f>J35+J40+J53</f>
        <v>2200.1000000000004</v>
      </c>
      <c r="K34" s="82">
        <f t="shared" ref="K34:L34" si="13">K35+K40+K53</f>
        <v>1177.8999999999999</v>
      </c>
      <c r="L34" s="82">
        <f t="shared" si="13"/>
        <v>1150.1000000000001</v>
      </c>
    </row>
    <row r="35" spans="1:13" ht="33.75">
      <c r="A35" s="79" t="s">
        <v>53</v>
      </c>
      <c r="B35" s="80">
        <v>926</v>
      </c>
      <c r="C35" s="81" t="s">
        <v>49</v>
      </c>
      <c r="D35" s="81" t="s">
        <v>51</v>
      </c>
      <c r="E35" s="81" t="s">
        <v>49</v>
      </c>
      <c r="F35" s="98" t="s">
        <v>8</v>
      </c>
      <c r="G35" s="81" t="s">
        <v>49</v>
      </c>
      <c r="H35" s="81" t="s">
        <v>54</v>
      </c>
      <c r="I35" s="81" t="s">
        <v>0</v>
      </c>
      <c r="J35" s="82">
        <f>J37</f>
        <v>1638.2</v>
      </c>
      <c r="K35" s="82">
        <f>K37</f>
        <v>978.09999999999991</v>
      </c>
      <c r="L35" s="82">
        <f>L37</f>
        <v>1087.2</v>
      </c>
    </row>
    <row r="36" spans="1:13" ht="67.5">
      <c r="A36" s="79" t="s">
        <v>55</v>
      </c>
      <c r="B36" s="80">
        <v>926</v>
      </c>
      <c r="C36" s="81" t="s">
        <v>49</v>
      </c>
      <c r="D36" s="81" t="s">
        <v>51</v>
      </c>
      <c r="E36" s="81" t="s">
        <v>49</v>
      </c>
      <c r="F36" s="98" t="s">
        <v>8</v>
      </c>
      <c r="G36" s="81" t="s">
        <v>49</v>
      </c>
      <c r="H36" s="81" t="s">
        <v>54</v>
      </c>
      <c r="I36" s="81">
        <v>100</v>
      </c>
      <c r="J36" s="82">
        <f>J37</f>
        <v>1638.2</v>
      </c>
      <c r="K36" s="82">
        <f>K37</f>
        <v>978.09999999999991</v>
      </c>
      <c r="L36" s="82">
        <f>L37</f>
        <v>1087.2</v>
      </c>
    </row>
    <row r="37" spans="1:13" ht="25.5" customHeight="1">
      <c r="A37" s="79" t="s">
        <v>56</v>
      </c>
      <c r="B37" s="80">
        <v>926</v>
      </c>
      <c r="C37" s="81" t="s">
        <v>49</v>
      </c>
      <c r="D37" s="81" t="s">
        <v>51</v>
      </c>
      <c r="E37" s="81" t="s">
        <v>49</v>
      </c>
      <c r="F37" s="98" t="s">
        <v>8</v>
      </c>
      <c r="G37" s="81" t="s">
        <v>49</v>
      </c>
      <c r="H37" s="81" t="s">
        <v>54</v>
      </c>
      <c r="I37" s="81">
        <v>120</v>
      </c>
      <c r="J37" s="82">
        <f>J38+J39</f>
        <v>1638.2</v>
      </c>
      <c r="K37" s="82">
        <f>K38+K39</f>
        <v>978.09999999999991</v>
      </c>
      <c r="L37" s="82">
        <f>L38+L39</f>
        <v>1087.2</v>
      </c>
    </row>
    <row r="38" spans="1:13" ht="22.5" hidden="1">
      <c r="A38" s="83" t="s">
        <v>57</v>
      </c>
      <c r="B38" s="84">
        <v>926</v>
      </c>
      <c r="C38" s="85" t="s">
        <v>49</v>
      </c>
      <c r="D38" s="85" t="s">
        <v>51</v>
      </c>
      <c r="E38" s="85" t="s">
        <v>49</v>
      </c>
      <c r="F38" s="102" t="s">
        <v>8</v>
      </c>
      <c r="G38" s="85" t="s">
        <v>49</v>
      </c>
      <c r="H38" s="85" t="s">
        <v>54</v>
      </c>
      <c r="I38" s="85" t="s">
        <v>58</v>
      </c>
      <c r="J38" s="187">
        <v>1205</v>
      </c>
      <c r="K38" s="86">
        <v>760.8</v>
      </c>
      <c r="L38" s="86">
        <v>840</v>
      </c>
      <c r="M38" s="188"/>
    </row>
    <row r="39" spans="1:13" ht="45.75" hidden="1" customHeight="1">
      <c r="A39" s="83" t="s">
        <v>59</v>
      </c>
      <c r="B39" s="84">
        <v>926</v>
      </c>
      <c r="C39" s="85" t="s">
        <v>49</v>
      </c>
      <c r="D39" s="85" t="s">
        <v>51</v>
      </c>
      <c r="E39" s="85" t="s">
        <v>49</v>
      </c>
      <c r="F39" s="102" t="s">
        <v>8</v>
      </c>
      <c r="G39" s="85" t="s">
        <v>49</v>
      </c>
      <c r="H39" s="85" t="s">
        <v>54</v>
      </c>
      <c r="I39" s="85">
        <v>129</v>
      </c>
      <c r="J39" s="86">
        <v>433.2</v>
      </c>
      <c r="K39" s="86">
        <v>217.3</v>
      </c>
      <c r="L39" s="86">
        <v>247.2</v>
      </c>
      <c r="M39" s="188"/>
    </row>
    <row r="40" spans="1:13" ht="22.5">
      <c r="A40" s="79" t="s">
        <v>60</v>
      </c>
      <c r="B40" s="80">
        <v>926</v>
      </c>
      <c r="C40" s="81" t="s">
        <v>49</v>
      </c>
      <c r="D40" s="81" t="s">
        <v>51</v>
      </c>
      <c r="E40" s="81" t="s">
        <v>49</v>
      </c>
      <c r="F40" s="98" t="s">
        <v>8</v>
      </c>
      <c r="G40" s="81" t="s">
        <v>49</v>
      </c>
      <c r="H40" s="81" t="s">
        <v>61</v>
      </c>
      <c r="I40" s="81" t="s">
        <v>0</v>
      </c>
      <c r="J40" s="82">
        <f>J44+J48+J41</f>
        <v>330.90000000000003</v>
      </c>
      <c r="K40" s="82">
        <f t="shared" ref="K40:L40" si="14">K44+K48+K41</f>
        <v>199.8</v>
      </c>
      <c r="L40" s="82">
        <f t="shared" si="14"/>
        <v>62.9</v>
      </c>
    </row>
    <row r="41" spans="1:13" ht="67.5">
      <c r="A41" s="79" t="s">
        <v>55</v>
      </c>
      <c r="B41" s="80" t="s">
        <v>246</v>
      </c>
      <c r="C41" s="81" t="s">
        <v>49</v>
      </c>
      <c r="D41" s="81" t="s">
        <v>51</v>
      </c>
      <c r="E41" s="81" t="s">
        <v>49</v>
      </c>
      <c r="F41" s="98" t="s">
        <v>8</v>
      </c>
      <c r="G41" s="81" t="s">
        <v>49</v>
      </c>
      <c r="H41" s="81" t="s">
        <v>61</v>
      </c>
      <c r="I41" s="81">
        <v>100</v>
      </c>
      <c r="J41" s="82">
        <f>J42</f>
        <v>1</v>
      </c>
      <c r="K41" s="82">
        <f t="shared" ref="K41:L42" si="15">K42</f>
        <v>0</v>
      </c>
      <c r="L41" s="82">
        <f t="shared" si="15"/>
        <v>0</v>
      </c>
    </row>
    <row r="42" spans="1:13" ht="25.5" customHeight="1">
      <c r="A42" s="79" t="s">
        <v>56</v>
      </c>
      <c r="B42" s="80" t="s">
        <v>246</v>
      </c>
      <c r="C42" s="81" t="s">
        <v>49</v>
      </c>
      <c r="D42" s="81" t="s">
        <v>51</v>
      </c>
      <c r="E42" s="81" t="s">
        <v>49</v>
      </c>
      <c r="F42" s="98" t="s">
        <v>8</v>
      </c>
      <c r="G42" s="81" t="s">
        <v>49</v>
      </c>
      <c r="H42" s="81" t="s">
        <v>61</v>
      </c>
      <c r="I42" s="81">
        <v>120</v>
      </c>
      <c r="J42" s="82">
        <f>J43</f>
        <v>1</v>
      </c>
      <c r="K42" s="82">
        <f t="shared" si="15"/>
        <v>0</v>
      </c>
      <c r="L42" s="82">
        <f t="shared" si="15"/>
        <v>0</v>
      </c>
    </row>
    <row r="43" spans="1:13" ht="39" hidden="1" customHeight="1">
      <c r="A43" s="83" t="s">
        <v>247</v>
      </c>
      <c r="B43" s="84" t="s">
        <v>246</v>
      </c>
      <c r="C43" s="85" t="s">
        <v>49</v>
      </c>
      <c r="D43" s="85" t="s">
        <v>51</v>
      </c>
      <c r="E43" s="85" t="s">
        <v>49</v>
      </c>
      <c r="F43" s="102" t="s">
        <v>8</v>
      </c>
      <c r="G43" s="85" t="s">
        <v>49</v>
      </c>
      <c r="H43" s="85" t="s">
        <v>61</v>
      </c>
      <c r="I43" s="85">
        <v>122</v>
      </c>
      <c r="J43" s="186">
        <v>1</v>
      </c>
      <c r="K43" s="86"/>
      <c r="L43" s="86"/>
    </row>
    <row r="44" spans="1:13" ht="33.75">
      <c r="A44" s="79" t="s">
        <v>62</v>
      </c>
      <c r="B44" s="80">
        <v>926</v>
      </c>
      <c r="C44" s="81" t="s">
        <v>49</v>
      </c>
      <c r="D44" s="81" t="s">
        <v>51</v>
      </c>
      <c r="E44" s="81" t="s">
        <v>49</v>
      </c>
      <c r="F44" s="98" t="s">
        <v>8</v>
      </c>
      <c r="G44" s="81" t="s">
        <v>49</v>
      </c>
      <c r="H44" s="81" t="s">
        <v>61</v>
      </c>
      <c r="I44" s="81">
        <v>200</v>
      </c>
      <c r="J44" s="82">
        <f>J45</f>
        <v>312.3</v>
      </c>
      <c r="K44" s="82">
        <f>K45</f>
        <v>199.8</v>
      </c>
      <c r="L44" s="82">
        <f>L45</f>
        <v>62.9</v>
      </c>
    </row>
    <row r="45" spans="1:13" ht="33.75">
      <c r="A45" s="79" t="s">
        <v>63</v>
      </c>
      <c r="B45" s="80">
        <v>926</v>
      </c>
      <c r="C45" s="81" t="s">
        <v>49</v>
      </c>
      <c r="D45" s="81" t="s">
        <v>51</v>
      </c>
      <c r="E45" s="81" t="s">
        <v>49</v>
      </c>
      <c r="F45" s="98" t="s">
        <v>8</v>
      </c>
      <c r="G45" s="81" t="s">
        <v>49</v>
      </c>
      <c r="H45" s="81" t="s">
        <v>61</v>
      </c>
      <c r="I45" s="81">
        <v>240</v>
      </c>
      <c r="J45" s="82">
        <f>J46+J47</f>
        <v>312.3</v>
      </c>
      <c r="K45" s="82">
        <f>K46+K47</f>
        <v>199.8</v>
      </c>
      <c r="L45" s="82">
        <f>L46+L47</f>
        <v>62.9</v>
      </c>
    </row>
    <row r="46" spans="1:13" hidden="1">
      <c r="A46" s="83" t="s">
        <v>64</v>
      </c>
      <c r="B46" s="84">
        <v>926</v>
      </c>
      <c r="C46" s="85" t="s">
        <v>49</v>
      </c>
      <c r="D46" s="85" t="s">
        <v>51</v>
      </c>
      <c r="E46" s="85" t="s">
        <v>49</v>
      </c>
      <c r="F46" s="102" t="s">
        <v>8</v>
      </c>
      <c r="G46" s="85" t="s">
        <v>49</v>
      </c>
      <c r="H46" s="85" t="s">
        <v>61</v>
      </c>
      <c r="I46" s="85" t="s">
        <v>65</v>
      </c>
      <c r="J46" s="187">
        <v>240.3</v>
      </c>
      <c r="K46" s="86">
        <v>127.8</v>
      </c>
      <c r="L46" s="86">
        <v>12.9</v>
      </c>
      <c r="M46" s="188"/>
    </row>
    <row r="47" spans="1:13" hidden="1">
      <c r="A47" s="87" t="s">
        <v>66</v>
      </c>
      <c r="B47" s="84">
        <v>926</v>
      </c>
      <c r="C47" s="85" t="s">
        <v>49</v>
      </c>
      <c r="D47" s="85" t="s">
        <v>51</v>
      </c>
      <c r="E47" s="85" t="s">
        <v>49</v>
      </c>
      <c r="F47" s="102" t="s">
        <v>8</v>
      </c>
      <c r="G47" s="85" t="s">
        <v>49</v>
      </c>
      <c r="H47" s="85" t="s">
        <v>61</v>
      </c>
      <c r="I47" s="85">
        <v>247</v>
      </c>
      <c r="J47" s="86">
        <v>72</v>
      </c>
      <c r="K47" s="86">
        <v>72</v>
      </c>
      <c r="L47" s="86">
        <v>50</v>
      </c>
      <c r="M47" s="188"/>
    </row>
    <row r="48" spans="1:13">
      <c r="A48" s="79" t="s">
        <v>67</v>
      </c>
      <c r="B48" s="80">
        <v>926</v>
      </c>
      <c r="C48" s="81" t="s">
        <v>49</v>
      </c>
      <c r="D48" s="81" t="s">
        <v>51</v>
      </c>
      <c r="E48" s="81" t="s">
        <v>49</v>
      </c>
      <c r="F48" s="98" t="s">
        <v>8</v>
      </c>
      <c r="G48" s="81" t="s">
        <v>49</v>
      </c>
      <c r="H48" s="81" t="s">
        <v>61</v>
      </c>
      <c r="I48" s="81">
        <v>800</v>
      </c>
      <c r="J48" s="82">
        <f>J49</f>
        <v>17.600000000000001</v>
      </c>
      <c r="K48" s="82">
        <f>K49</f>
        <v>0</v>
      </c>
      <c r="L48" s="82">
        <f>L49</f>
        <v>0</v>
      </c>
    </row>
    <row r="49" spans="1:13">
      <c r="A49" s="79" t="s">
        <v>68</v>
      </c>
      <c r="B49" s="80">
        <v>926</v>
      </c>
      <c r="C49" s="81" t="s">
        <v>49</v>
      </c>
      <c r="D49" s="81" t="s">
        <v>51</v>
      </c>
      <c r="E49" s="81" t="s">
        <v>49</v>
      </c>
      <c r="F49" s="98" t="s">
        <v>8</v>
      </c>
      <c r="G49" s="81" t="s">
        <v>49</v>
      </c>
      <c r="H49" s="81" t="s">
        <v>61</v>
      </c>
      <c r="I49" s="81">
        <v>850</v>
      </c>
      <c r="J49" s="82">
        <f>J50+J51+J52</f>
        <v>17.600000000000001</v>
      </c>
      <c r="K49" s="82">
        <f>K50+K51+K52</f>
        <v>0</v>
      </c>
      <c r="L49" s="82">
        <f>L50+L51+L52</f>
        <v>0</v>
      </c>
    </row>
    <row r="50" spans="1:13" ht="22.5" hidden="1">
      <c r="A50" s="83" t="s">
        <v>69</v>
      </c>
      <c r="B50" s="84">
        <v>926</v>
      </c>
      <c r="C50" s="85" t="s">
        <v>49</v>
      </c>
      <c r="D50" s="85" t="s">
        <v>51</v>
      </c>
      <c r="E50" s="85" t="s">
        <v>49</v>
      </c>
      <c r="F50" s="102" t="s">
        <v>8</v>
      </c>
      <c r="G50" s="85" t="s">
        <v>49</v>
      </c>
      <c r="H50" s="85" t="s">
        <v>61</v>
      </c>
      <c r="I50" s="85">
        <v>851</v>
      </c>
      <c r="J50" s="86">
        <v>16.100000000000001</v>
      </c>
      <c r="K50" s="86"/>
      <c r="L50" s="86"/>
    </row>
    <row r="51" spans="1:13" hidden="1">
      <c r="A51" s="83" t="s">
        <v>70</v>
      </c>
      <c r="B51" s="84">
        <v>926</v>
      </c>
      <c r="C51" s="85" t="s">
        <v>49</v>
      </c>
      <c r="D51" s="85" t="s">
        <v>51</v>
      </c>
      <c r="E51" s="85" t="s">
        <v>49</v>
      </c>
      <c r="F51" s="102" t="s">
        <v>8</v>
      </c>
      <c r="G51" s="85" t="s">
        <v>49</v>
      </c>
      <c r="H51" s="85" t="s">
        <v>61</v>
      </c>
      <c r="I51" s="85">
        <v>852</v>
      </c>
      <c r="J51" s="187">
        <v>1.5</v>
      </c>
      <c r="K51" s="86"/>
      <c r="L51" s="86"/>
    </row>
    <row r="52" spans="1:13" hidden="1">
      <c r="A52" s="83" t="s">
        <v>71</v>
      </c>
      <c r="B52" s="84">
        <v>926</v>
      </c>
      <c r="C52" s="85" t="s">
        <v>49</v>
      </c>
      <c r="D52" s="85" t="s">
        <v>51</v>
      </c>
      <c r="E52" s="85" t="s">
        <v>49</v>
      </c>
      <c r="F52" s="102" t="s">
        <v>8</v>
      </c>
      <c r="G52" s="85" t="s">
        <v>49</v>
      </c>
      <c r="H52" s="85" t="s">
        <v>61</v>
      </c>
      <c r="I52" s="85">
        <v>853</v>
      </c>
      <c r="J52" s="187"/>
      <c r="K52" s="86"/>
      <c r="L52" s="86"/>
      <c r="M52" s="188"/>
    </row>
    <row r="53" spans="1:13" ht="22.5">
      <c r="A53" s="79" t="s">
        <v>72</v>
      </c>
      <c r="B53" s="80">
        <v>926</v>
      </c>
      <c r="C53" s="81" t="s">
        <v>49</v>
      </c>
      <c r="D53" s="81" t="s">
        <v>51</v>
      </c>
      <c r="E53" s="81" t="s">
        <v>49</v>
      </c>
      <c r="F53" s="98" t="s">
        <v>8</v>
      </c>
      <c r="G53" s="81" t="s">
        <v>49</v>
      </c>
      <c r="H53" s="81">
        <v>44200</v>
      </c>
      <c r="I53" s="81" t="s">
        <v>0</v>
      </c>
      <c r="J53" s="82">
        <f>J54</f>
        <v>231</v>
      </c>
      <c r="K53" s="82">
        <f>K54</f>
        <v>0</v>
      </c>
      <c r="L53" s="82">
        <f>L54</f>
        <v>0</v>
      </c>
    </row>
    <row r="54" spans="1:13" ht="56.25">
      <c r="A54" s="79" t="s">
        <v>73</v>
      </c>
      <c r="B54" s="80">
        <v>926</v>
      </c>
      <c r="C54" s="81" t="s">
        <v>49</v>
      </c>
      <c r="D54" s="81" t="s">
        <v>51</v>
      </c>
      <c r="E54" s="81" t="s">
        <v>49</v>
      </c>
      <c r="F54" s="98" t="s">
        <v>8</v>
      </c>
      <c r="G54" s="81" t="s">
        <v>49</v>
      </c>
      <c r="H54" s="81">
        <v>44205</v>
      </c>
      <c r="I54" s="81"/>
      <c r="J54" s="82">
        <f>J55+J59</f>
        <v>231</v>
      </c>
      <c r="K54" s="82">
        <f>K55+K59</f>
        <v>0</v>
      </c>
      <c r="L54" s="82">
        <f>L55+L59</f>
        <v>0</v>
      </c>
    </row>
    <row r="55" spans="1:13" ht="67.5">
      <c r="A55" s="79" t="s">
        <v>55</v>
      </c>
      <c r="B55" s="80">
        <v>926</v>
      </c>
      <c r="C55" s="81" t="s">
        <v>49</v>
      </c>
      <c r="D55" s="81" t="s">
        <v>51</v>
      </c>
      <c r="E55" s="81" t="s">
        <v>49</v>
      </c>
      <c r="F55" s="98" t="s">
        <v>8</v>
      </c>
      <c r="G55" s="81" t="s">
        <v>49</v>
      </c>
      <c r="H55" s="81">
        <v>44205</v>
      </c>
      <c r="I55" s="81">
        <v>100</v>
      </c>
      <c r="J55" s="82">
        <f>J56</f>
        <v>231</v>
      </c>
      <c r="K55" s="82">
        <f>K56</f>
        <v>0</v>
      </c>
      <c r="L55" s="82">
        <f>L56</f>
        <v>0</v>
      </c>
    </row>
    <row r="56" spans="1:13" ht="24" customHeight="1">
      <c r="A56" s="79" t="s">
        <v>56</v>
      </c>
      <c r="B56" s="80">
        <v>926</v>
      </c>
      <c r="C56" s="81" t="s">
        <v>49</v>
      </c>
      <c r="D56" s="81" t="s">
        <v>51</v>
      </c>
      <c r="E56" s="81" t="s">
        <v>49</v>
      </c>
      <c r="F56" s="98" t="s">
        <v>8</v>
      </c>
      <c r="G56" s="81" t="s">
        <v>49</v>
      </c>
      <c r="H56" s="81">
        <v>44205</v>
      </c>
      <c r="I56" s="81">
        <v>120</v>
      </c>
      <c r="J56" s="82">
        <f>J57+J58</f>
        <v>231</v>
      </c>
      <c r="K56" s="82">
        <f>K57+K58</f>
        <v>0</v>
      </c>
      <c r="L56" s="82">
        <f>L57+L58</f>
        <v>0</v>
      </c>
    </row>
    <row r="57" spans="1:13" ht="22.5" hidden="1">
      <c r="A57" s="83" t="s">
        <v>57</v>
      </c>
      <c r="B57" s="84">
        <v>926</v>
      </c>
      <c r="C57" s="85" t="s">
        <v>49</v>
      </c>
      <c r="D57" s="85" t="s">
        <v>51</v>
      </c>
      <c r="E57" s="85" t="s">
        <v>49</v>
      </c>
      <c r="F57" s="102" t="s">
        <v>8</v>
      </c>
      <c r="G57" s="85" t="s">
        <v>49</v>
      </c>
      <c r="H57" s="85">
        <v>44205</v>
      </c>
      <c r="I57" s="85">
        <v>121</v>
      </c>
      <c r="J57" s="86">
        <v>231</v>
      </c>
      <c r="K57" s="86"/>
      <c r="L57" s="86"/>
    </row>
    <row r="58" spans="1:13" ht="56.25" hidden="1">
      <c r="A58" s="83" t="s">
        <v>59</v>
      </c>
      <c r="B58" s="84">
        <v>926</v>
      </c>
      <c r="C58" s="85" t="s">
        <v>49</v>
      </c>
      <c r="D58" s="85" t="s">
        <v>51</v>
      </c>
      <c r="E58" s="85" t="s">
        <v>49</v>
      </c>
      <c r="F58" s="102" t="s">
        <v>8</v>
      </c>
      <c r="G58" s="85" t="s">
        <v>49</v>
      </c>
      <c r="H58" s="85">
        <v>44205</v>
      </c>
      <c r="I58" s="85">
        <v>129</v>
      </c>
      <c r="J58" s="86"/>
      <c r="K58" s="86"/>
      <c r="L58" s="86"/>
    </row>
    <row r="59" spans="1:13" ht="33.75" hidden="1">
      <c r="A59" s="79" t="s">
        <v>62</v>
      </c>
      <c r="B59" s="80">
        <v>926</v>
      </c>
      <c r="C59" s="81" t="s">
        <v>49</v>
      </c>
      <c r="D59" s="81" t="s">
        <v>51</v>
      </c>
      <c r="E59" s="81" t="s">
        <v>49</v>
      </c>
      <c r="F59" s="98" t="s">
        <v>8</v>
      </c>
      <c r="G59" s="81" t="s">
        <v>49</v>
      </c>
      <c r="H59" s="81">
        <v>44205</v>
      </c>
      <c r="I59" s="81">
        <v>200</v>
      </c>
      <c r="J59" s="82">
        <f t="shared" ref="J59:L60" si="16">J60</f>
        <v>0</v>
      </c>
      <c r="K59" s="82">
        <f t="shared" si="16"/>
        <v>0</v>
      </c>
      <c r="L59" s="82">
        <f t="shared" si="16"/>
        <v>0</v>
      </c>
    </row>
    <row r="60" spans="1:13" ht="33.75" hidden="1">
      <c r="A60" s="79" t="s">
        <v>63</v>
      </c>
      <c r="B60" s="80">
        <v>926</v>
      </c>
      <c r="C60" s="81" t="s">
        <v>49</v>
      </c>
      <c r="D60" s="81" t="s">
        <v>51</v>
      </c>
      <c r="E60" s="81" t="s">
        <v>49</v>
      </c>
      <c r="F60" s="98" t="s">
        <v>8</v>
      </c>
      <c r="G60" s="81" t="s">
        <v>49</v>
      </c>
      <c r="H60" s="81">
        <v>44205</v>
      </c>
      <c r="I60" s="81">
        <v>240</v>
      </c>
      <c r="J60" s="82">
        <f t="shared" si="16"/>
        <v>0</v>
      </c>
      <c r="K60" s="82">
        <f t="shared" si="16"/>
        <v>0</v>
      </c>
      <c r="L60" s="82">
        <f t="shared" si="16"/>
        <v>0</v>
      </c>
    </row>
    <row r="61" spans="1:13" hidden="1">
      <c r="A61" s="83" t="s">
        <v>64</v>
      </c>
      <c r="B61" s="84">
        <v>926</v>
      </c>
      <c r="C61" s="85" t="s">
        <v>49</v>
      </c>
      <c r="D61" s="85" t="s">
        <v>51</v>
      </c>
      <c r="E61" s="85" t="s">
        <v>49</v>
      </c>
      <c r="F61" s="102" t="s">
        <v>8</v>
      </c>
      <c r="G61" s="85" t="s">
        <v>49</v>
      </c>
      <c r="H61" s="85">
        <v>44205</v>
      </c>
      <c r="I61" s="85">
        <v>244</v>
      </c>
      <c r="J61" s="86"/>
      <c r="K61" s="86"/>
      <c r="L61" s="86"/>
    </row>
    <row r="62" spans="1:13" ht="33.75">
      <c r="A62" s="81" t="s">
        <v>210</v>
      </c>
      <c r="B62" s="80">
        <v>926</v>
      </c>
      <c r="C62" s="81" t="s">
        <v>49</v>
      </c>
      <c r="D62" s="81" t="s">
        <v>51</v>
      </c>
      <c r="E62" s="80" t="s">
        <v>78</v>
      </c>
      <c r="F62" s="81">
        <v>0</v>
      </c>
      <c r="G62" s="81"/>
      <c r="H62" s="81"/>
      <c r="I62" s="81"/>
      <c r="J62" s="82">
        <f t="shared" ref="J62:L64" si="17">J63</f>
        <v>1.3</v>
      </c>
      <c r="K62" s="82">
        <f t="shared" si="17"/>
        <v>1.4</v>
      </c>
      <c r="L62" s="82">
        <f t="shared" si="17"/>
        <v>1.4</v>
      </c>
    </row>
    <row r="63" spans="1:13" ht="45">
      <c r="A63" s="81" t="s">
        <v>211</v>
      </c>
      <c r="B63" s="80">
        <v>926</v>
      </c>
      <c r="C63" s="81" t="s">
        <v>49</v>
      </c>
      <c r="D63" s="81" t="s">
        <v>51</v>
      </c>
      <c r="E63" s="80" t="s">
        <v>78</v>
      </c>
      <c r="F63" s="81">
        <v>1</v>
      </c>
      <c r="G63" s="80"/>
      <c r="H63" s="81"/>
      <c r="I63" s="81"/>
      <c r="J63" s="82">
        <f>J64</f>
        <v>1.3</v>
      </c>
      <c r="K63" s="82">
        <f>K64</f>
        <v>1.4</v>
      </c>
      <c r="L63" s="82">
        <f>L64</f>
        <v>1.4</v>
      </c>
    </row>
    <row r="64" spans="1:13">
      <c r="A64" s="79" t="s">
        <v>75</v>
      </c>
      <c r="B64" s="80">
        <v>926</v>
      </c>
      <c r="C64" s="81" t="s">
        <v>49</v>
      </c>
      <c r="D64" s="81" t="s">
        <v>51</v>
      </c>
      <c r="E64" s="80" t="s">
        <v>78</v>
      </c>
      <c r="F64" s="81">
        <v>1</v>
      </c>
      <c r="G64" s="80" t="s">
        <v>81</v>
      </c>
      <c r="H64" s="81" t="s">
        <v>76</v>
      </c>
      <c r="I64" s="81" t="s">
        <v>0</v>
      </c>
      <c r="J64" s="82">
        <f>J65</f>
        <v>1.3</v>
      </c>
      <c r="K64" s="82">
        <f t="shared" si="17"/>
        <v>1.4</v>
      </c>
      <c r="L64" s="82">
        <f t="shared" si="17"/>
        <v>1.4</v>
      </c>
    </row>
    <row r="65" spans="1:12" ht="33.75">
      <c r="A65" s="79" t="s">
        <v>62</v>
      </c>
      <c r="B65" s="80">
        <v>926</v>
      </c>
      <c r="C65" s="81" t="s">
        <v>49</v>
      </c>
      <c r="D65" s="81" t="s">
        <v>51</v>
      </c>
      <c r="E65" s="80" t="s">
        <v>78</v>
      </c>
      <c r="F65" s="81">
        <v>1</v>
      </c>
      <c r="G65" s="80" t="s">
        <v>81</v>
      </c>
      <c r="H65" s="81" t="s">
        <v>76</v>
      </c>
      <c r="I65" s="81">
        <v>200</v>
      </c>
      <c r="J65" s="82">
        <f>J66</f>
        <v>1.3</v>
      </c>
      <c r="K65" s="82">
        <f>K66</f>
        <v>1.4</v>
      </c>
      <c r="L65" s="82">
        <f>L66</f>
        <v>1.4</v>
      </c>
    </row>
    <row r="66" spans="1:12" ht="33.75">
      <c r="A66" s="79" t="s">
        <v>63</v>
      </c>
      <c r="B66" s="80">
        <v>926</v>
      </c>
      <c r="C66" s="81" t="s">
        <v>49</v>
      </c>
      <c r="D66" s="81" t="s">
        <v>51</v>
      </c>
      <c r="E66" s="80" t="s">
        <v>78</v>
      </c>
      <c r="F66" s="81">
        <v>1</v>
      </c>
      <c r="G66" s="80" t="s">
        <v>81</v>
      </c>
      <c r="H66" s="81" t="s">
        <v>76</v>
      </c>
      <c r="I66" s="81">
        <v>240</v>
      </c>
      <c r="J66" s="82">
        <f>J67</f>
        <v>1.3</v>
      </c>
      <c r="K66" s="82">
        <f>K67</f>
        <v>1.4</v>
      </c>
      <c r="L66" s="82">
        <f>L67</f>
        <v>1.4</v>
      </c>
    </row>
    <row r="67" spans="1:12" hidden="1">
      <c r="A67" s="83" t="s">
        <v>64</v>
      </c>
      <c r="B67" s="84">
        <v>926</v>
      </c>
      <c r="C67" s="85" t="s">
        <v>49</v>
      </c>
      <c r="D67" s="85" t="s">
        <v>51</v>
      </c>
      <c r="E67" s="84" t="s">
        <v>78</v>
      </c>
      <c r="F67" s="85">
        <v>1</v>
      </c>
      <c r="G67" s="84" t="s">
        <v>81</v>
      </c>
      <c r="H67" s="85" t="s">
        <v>76</v>
      </c>
      <c r="I67" s="85">
        <v>244</v>
      </c>
      <c r="J67" s="86">
        <v>1.3</v>
      </c>
      <c r="K67" s="86">
        <v>1.4</v>
      </c>
      <c r="L67" s="86">
        <v>1.4</v>
      </c>
    </row>
    <row r="68" spans="1:12" ht="22.5">
      <c r="A68" s="159" t="s">
        <v>322</v>
      </c>
      <c r="B68" s="160" t="s">
        <v>246</v>
      </c>
      <c r="C68" s="152" t="s">
        <v>49</v>
      </c>
      <c r="D68" s="152" t="s">
        <v>51</v>
      </c>
      <c r="E68" s="160" t="s">
        <v>78</v>
      </c>
      <c r="F68" s="152">
        <v>1</v>
      </c>
      <c r="G68" s="160" t="s">
        <v>81</v>
      </c>
      <c r="H68" s="152">
        <v>44010</v>
      </c>
      <c r="I68" s="152"/>
      <c r="J68" s="154">
        <f t="shared" ref="J68:L70" si="18">J69</f>
        <v>20.6</v>
      </c>
      <c r="K68" s="154">
        <f t="shared" si="18"/>
        <v>22.2</v>
      </c>
      <c r="L68" s="154">
        <f t="shared" si="18"/>
        <v>38.9</v>
      </c>
    </row>
    <row r="69" spans="1:12" ht="33.75">
      <c r="A69" s="159" t="s">
        <v>62</v>
      </c>
      <c r="B69" s="160" t="s">
        <v>246</v>
      </c>
      <c r="C69" s="152" t="s">
        <v>49</v>
      </c>
      <c r="D69" s="152" t="s">
        <v>51</v>
      </c>
      <c r="E69" s="160" t="s">
        <v>78</v>
      </c>
      <c r="F69" s="152">
        <v>1</v>
      </c>
      <c r="G69" s="160" t="s">
        <v>81</v>
      </c>
      <c r="H69" s="152">
        <v>44010</v>
      </c>
      <c r="I69" s="152">
        <v>200</v>
      </c>
      <c r="J69" s="154">
        <f t="shared" si="18"/>
        <v>20.6</v>
      </c>
      <c r="K69" s="154">
        <f t="shared" si="18"/>
        <v>22.2</v>
      </c>
      <c r="L69" s="154">
        <f t="shared" si="18"/>
        <v>38.9</v>
      </c>
    </row>
    <row r="70" spans="1:12" ht="33.75">
      <c r="A70" s="159" t="s">
        <v>63</v>
      </c>
      <c r="B70" s="160" t="s">
        <v>246</v>
      </c>
      <c r="C70" s="152" t="s">
        <v>49</v>
      </c>
      <c r="D70" s="152" t="s">
        <v>51</v>
      </c>
      <c r="E70" s="160" t="s">
        <v>78</v>
      </c>
      <c r="F70" s="152">
        <v>1</v>
      </c>
      <c r="G70" s="160" t="s">
        <v>81</v>
      </c>
      <c r="H70" s="152">
        <v>44010</v>
      </c>
      <c r="I70" s="152">
        <v>240</v>
      </c>
      <c r="J70" s="154">
        <f t="shared" si="18"/>
        <v>20.6</v>
      </c>
      <c r="K70" s="154">
        <f t="shared" si="18"/>
        <v>22.2</v>
      </c>
      <c r="L70" s="154">
        <f t="shared" si="18"/>
        <v>38.9</v>
      </c>
    </row>
    <row r="71" spans="1:12" hidden="1">
      <c r="A71" s="83" t="s">
        <v>64</v>
      </c>
      <c r="B71" s="84">
        <v>909</v>
      </c>
      <c r="C71" s="85" t="s">
        <v>49</v>
      </c>
      <c r="D71" s="85" t="s">
        <v>51</v>
      </c>
      <c r="E71" s="84" t="s">
        <v>78</v>
      </c>
      <c r="F71" s="85">
        <v>1</v>
      </c>
      <c r="G71" s="84" t="s">
        <v>81</v>
      </c>
      <c r="H71" s="85">
        <v>44010</v>
      </c>
      <c r="I71" s="85">
        <v>244</v>
      </c>
      <c r="J71" s="86">
        <v>20.6</v>
      </c>
      <c r="K71" s="86">
        <v>22.2</v>
      </c>
      <c r="L71" s="86">
        <v>38.9</v>
      </c>
    </row>
    <row r="72" spans="1:12" ht="33.75">
      <c r="A72" s="79" t="s">
        <v>77</v>
      </c>
      <c r="B72" s="80">
        <v>926</v>
      </c>
      <c r="C72" s="81" t="s">
        <v>49</v>
      </c>
      <c r="D72" s="81" t="s">
        <v>51</v>
      </c>
      <c r="E72" s="81" t="s">
        <v>78</v>
      </c>
      <c r="F72" s="81" t="s">
        <v>52</v>
      </c>
      <c r="G72" s="81"/>
      <c r="H72" s="81"/>
      <c r="I72" s="81"/>
      <c r="J72" s="82">
        <f t="shared" ref="J72:L72" si="19">J73</f>
        <v>15</v>
      </c>
      <c r="K72" s="82">
        <f>K73</f>
        <v>0</v>
      </c>
      <c r="L72" s="82">
        <f t="shared" si="19"/>
        <v>0</v>
      </c>
    </row>
    <row r="73" spans="1:12" ht="45">
      <c r="A73" s="79" t="s">
        <v>79</v>
      </c>
      <c r="B73" s="80">
        <v>926</v>
      </c>
      <c r="C73" s="81" t="s">
        <v>49</v>
      </c>
      <c r="D73" s="81" t="s">
        <v>51</v>
      </c>
      <c r="E73" s="81" t="s">
        <v>78</v>
      </c>
      <c r="F73" s="81" t="s">
        <v>8</v>
      </c>
      <c r="G73" s="81"/>
      <c r="H73" s="81"/>
      <c r="I73" s="81"/>
      <c r="J73" s="82">
        <f>J74</f>
        <v>15</v>
      </c>
      <c r="K73" s="82">
        <f>K74</f>
        <v>0</v>
      </c>
      <c r="L73" s="82">
        <f>L74</f>
        <v>0</v>
      </c>
    </row>
    <row r="74" spans="1:12" ht="45">
      <c r="A74" s="79" t="s">
        <v>301</v>
      </c>
      <c r="B74" s="80">
        <v>926</v>
      </c>
      <c r="C74" s="81" t="s">
        <v>49</v>
      </c>
      <c r="D74" s="81" t="s">
        <v>51</v>
      </c>
      <c r="E74" s="81" t="s">
        <v>78</v>
      </c>
      <c r="F74" s="81" t="s">
        <v>8</v>
      </c>
      <c r="G74" s="81" t="s">
        <v>81</v>
      </c>
      <c r="H74" s="81">
        <v>44501</v>
      </c>
      <c r="I74" s="81"/>
      <c r="J74" s="82">
        <f t="shared" ref="J74:L74" si="20">J76</f>
        <v>15</v>
      </c>
      <c r="K74" s="82">
        <f t="shared" si="20"/>
        <v>0</v>
      </c>
      <c r="L74" s="82">
        <f t="shared" si="20"/>
        <v>0</v>
      </c>
    </row>
    <row r="75" spans="1:12">
      <c r="A75" s="79" t="s">
        <v>74</v>
      </c>
      <c r="B75" s="80">
        <v>926</v>
      </c>
      <c r="C75" s="81" t="s">
        <v>49</v>
      </c>
      <c r="D75" s="81" t="s">
        <v>51</v>
      </c>
      <c r="E75" s="81">
        <v>89</v>
      </c>
      <c r="F75" s="81">
        <v>1</v>
      </c>
      <c r="G75" s="81">
        <v>0</v>
      </c>
      <c r="H75" s="81">
        <v>44501</v>
      </c>
      <c r="I75" s="81">
        <v>500</v>
      </c>
      <c r="J75" s="82">
        <f>J76</f>
        <v>15</v>
      </c>
      <c r="K75" s="82">
        <v>15</v>
      </c>
      <c r="L75" s="82">
        <v>15</v>
      </c>
    </row>
    <row r="76" spans="1:12" hidden="1">
      <c r="A76" s="83" t="s">
        <v>35</v>
      </c>
      <c r="B76" s="84">
        <v>926</v>
      </c>
      <c r="C76" s="85" t="s">
        <v>49</v>
      </c>
      <c r="D76" s="85" t="s">
        <v>51</v>
      </c>
      <c r="E76" s="85" t="s">
        <v>78</v>
      </c>
      <c r="F76" s="85" t="s">
        <v>8</v>
      </c>
      <c r="G76" s="85" t="s">
        <v>81</v>
      </c>
      <c r="H76" s="85">
        <v>44501</v>
      </c>
      <c r="I76" s="85">
        <v>540</v>
      </c>
      <c r="J76" s="86">
        <v>15</v>
      </c>
      <c r="K76" s="86"/>
      <c r="L76" s="86"/>
    </row>
    <row r="77" spans="1:12">
      <c r="A77" s="79" t="s">
        <v>82</v>
      </c>
      <c r="B77" s="80">
        <v>926</v>
      </c>
      <c r="C77" s="81" t="s">
        <v>49</v>
      </c>
      <c r="D77" s="81">
        <v>11</v>
      </c>
      <c r="E77" s="81"/>
      <c r="F77" s="81"/>
      <c r="G77" s="81"/>
      <c r="H77" s="81"/>
      <c r="I77" s="81"/>
      <c r="J77" s="82">
        <f>J78</f>
        <v>17.5</v>
      </c>
      <c r="K77" s="82">
        <f>K78</f>
        <v>19.3</v>
      </c>
      <c r="L77" s="82">
        <f>L78</f>
        <v>19.899999999999999</v>
      </c>
    </row>
    <row r="78" spans="1:12" ht="33.75">
      <c r="A78" s="79" t="s">
        <v>77</v>
      </c>
      <c r="B78" s="80">
        <v>926</v>
      </c>
      <c r="C78" s="81" t="s">
        <v>49</v>
      </c>
      <c r="D78" s="81" t="s">
        <v>18</v>
      </c>
      <c r="E78" s="81" t="s">
        <v>78</v>
      </c>
      <c r="F78" s="81" t="s">
        <v>52</v>
      </c>
      <c r="G78" s="81"/>
      <c r="H78" s="81" t="s">
        <v>0</v>
      </c>
      <c r="I78" s="81" t="s">
        <v>0</v>
      </c>
      <c r="J78" s="82">
        <f>J79</f>
        <v>17.5</v>
      </c>
      <c r="K78" s="82">
        <f t="shared" ref="K78:L80" si="21">K79</f>
        <v>19.3</v>
      </c>
      <c r="L78" s="82">
        <f t="shared" si="21"/>
        <v>19.899999999999999</v>
      </c>
    </row>
    <row r="79" spans="1:12" ht="45">
      <c r="A79" s="79" t="s">
        <v>79</v>
      </c>
      <c r="B79" s="80">
        <v>926</v>
      </c>
      <c r="C79" s="81" t="s">
        <v>49</v>
      </c>
      <c r="D79" s="81" t="s">
        <v>18</v>
      </c>
      <c r="E79" s="81" t="s">
        <v>78</v>
      </c>
      <c r="F79" s="81" t="s">
        <v>8</v>
      </c>
      <c r="G79" s="81"/>
      <c r="H79" s="81" t="s">
        <v>0</v>
      </c>
      <c r="I79" s="81" t="s">
        <v>0</v>
      </c>
      <c r="J79" s="82">
        <f>J80</f>
        <v>17.5</v>
      </c>
      <c r="K79" s="82">
        <f t="shared" si="21"/>
        <v>19.3</v>
      </c>
      <c r="L79" s="82">
        <f t="shared" si="21"/>
        <v>19.899999999999999</v>
      </c>
    </row>
    <row r="80" spans="1:12" ht="45">
      <c r="A80" s="79" t="s">
        <v>236</v>
      </c>
      <c r="B80" s="80">
        <v>926</v>
      </c>
      <c r="C80" s="81" t="s">
        <v>49</v>
      </c>
      <c r="D80" s="81" t="s">
        <v>18</v>
      </c>
      <c r="E80" s="81" t="s">
        <v>78</v>
      </c>
      <c r="F80" s="81" t="s">
        <v>8</v>
      </c>
      <c r="G80" s="81" t="s">
        <v>81</v>
      </c>
      <c r="H80" s="81" t="s">
        <v>83</v>
      </c>
      <c r="I80" s="81" t="s">
        <v>0</v>
      </c>
      <c r="J80" s="82">
        <f>J81</f>
        <v>17.5</v>
      </c>
      <c r="K80" s="82">
        <f t="shared" si="21"/>
        <v>19.3</v>
      </c>
      <c r="L80" s="82">
        <f t="shared" si="21"/>
        <v>19.899999999999999</v>
      </c>
    </row>
    <row r="81" spans="1:13">
      <c r="A81" s="79" t="s">
        <v>67</v>
      </c>
      <c r="B81" s="80">
        <v>926</v>
      </c>
      <c r="C81" s="81" t="s">
        <v>49</v>
      </c>
      <c r="D81" s="81" t="s">
        <v>18</v>
      </c>
      <c r="E81" s="81" t="s">
        <v>78</v>
      </c>
      <c r="F81" s="81" t="s">
        <v>8</v>
      </c>
      <c r="G81" s="81" t="s">
        <v>81</v>
      </c>
      <c r="H81" s="81" t="s">
        <v>83</v>
      </c>
      <c r="I81" s="81">
        <v>800</v>
      </c>
      <c r="J81" s="82">
        <f>J82</f>
        <v>17.5</v>
      </c>
      <c r="K81" s="82">
        <f>K82</f>
        <v>19.3</v>
      </c>
      <c r="L81" s="82">
        <f>L82</f>
        <v>19.899999999999999</v>
      </c>
    </row>
    <row r="82" spans="1:13" hidden="1">
      <c r="A82" s="83" t="s">
        <v>84</v>
      </c>
      <c r="B82" s="84">
        <v>926</v>
      </c>
      <c r="C82" s="85" t="s">
        <v>49</v>
      </c>
      <c r="D82" s="85" t="s">
        <v>18</v>
      </c>
      <c r="E82" s="85" t="s">
        <v>78</v>
      </c>
      <c r="F82" s="85" t="s">
        <v>8</v>
      </c>
      <c r="G82" s="85" t="s">
        <v>81</v>
      </c>
      <c r="H82" s="85" t="s">
        <v>83</v>
      </c>
      <c r="I82" s="85" t="s">
        <v>85</v>
      </c>
      <c r="J82" s="186">
        <v>17.5</v>
      </c>
      <c r="K82" s="86">
        <v>19.3</v>
      </c>
      <c r="L82" s="86">
        <v>19.899999999999999</v>
      </c>
    </row>
    <row r="83" spans="1:13">
      <c r="A83" s="79" t="s">
        <v>86</v>
      </c>
      <c r="B83" s="80">
        <v>926</v>
      </c>
      <c r="C83" s="81" t="s">
        <v>49</v>
      </c>
      <c r="D83" s="81">
        <v>13</v>
      </c>
      <c r="E83" s="81"/>
      <c r="F83" s="81"/>
      <c r="G83" s="81"/>
      <c r="H83" s="81"/>
      <c r="I83" s="81"/>
      <c r="J83" s="82">
        <f>J84+J95</f>
        <v>2</v>
      </c>
      <c r="K83" s="82">
        <f>K84+K95</f>
        <v>2</v>
      </c>
      <c r="L83" s="82">
        <f>L84+L95</f>
        <v>2</v>
      </c>
    </row>
    <row r="84" spans="1:13" ht="33.75" hidden="1">
      <c r="A84" s="79" t="s">
        <v>77</v>
      </c>
      <c r="B84" s="80">
        <v>926</v>
      </c>
      <c r="C84" s="81" t="s">
        <v>49</v>
      </c>
      <c r="D84" s="81">
        <v>13</v>
      </c>
      <c r="E84" s="81" t="s">
        <v>78</v>
      </c>
      <c r="F84" s="81" t="s">
        <v>52</v>
      </c>
      <c r="G84" s="81"/>
      <c r="H84" s="81"/>
      <c r="I84" s="81"/>
      <c r="J84" s="82">
        <f t="shared" ref="J84:L85" si="22">J85</f>
        <v>0</v>
      </c>
      <c r="K84" s="82">
        <f t="shared" si="22"/>
        <v>0</v>
      </c>
      <c r="L84" s="82">
        <f t="shared" si="22"/>
        <v>0</v>
      </c>
    </row>
    <row r="85" spans="1:13" ht="45" hidden="1">
      <c r="A85" s="79" t="s">
        <v>79</v>
      </c>
      <c r="B85" s="80">
        <v>926</v>
      </c>
      <c r="C85" s="81" t="s">
        <v>49</v>
      </c>
      <c r="D85" s="81">
        <v>13</v>
      </c>
      <c r="E85" s="81" t="s">
        <v>78</v>
      </c>
      <c r="F85" s="81" t="s">
        <v>8</v>
      </c>
      <c r="G85" s="81"/>
      <c r="H85" s="81"/>
      <c r="I85" s="81"/>
      <c r="J85" s="82">
        <f>J86</f>
        <v>0</v>
      </c>
      <c r="K85" s="82">
        <f t="shared" si="22"/>
        <v>0</v>
      </c>
      <c r="L85" s="82">
        <f t="shared" si="22"/>
        <v>0</v>
      </c>
    </row>
    <row r="86" spans="1:13" ht="56.25" hidden="1">
      <c r="A86" s="79" t="s">
        <v>212</v>
      </c>
      <c r="B86" s="80">
        <v>926</v>
      </c>
      <c r="C86" s="81" t="s">
        <v>49</v>
      </c>
      <c r="D86" s="81">
        <v>13</v>
      </c>
      <c r="E86" s="81" t="s">
        <v>78</v>
      </c>
      <c r="F86" s="81" t="s">
        <v>8</v>
      </c>
      <c r="G86" s="81" t="s">
        <v>81</v>
      </c>
      <c r="H86" s="81"/>
      <c r="I86" s="81"/>
      <c r="J86" s="82">
        <f>J87+J91</f>
        <v>0</v>
      </c>
      <c r="K86" s="82">
        <f t="shared" ref="K86:L87" si="23">K87</f>
        <v>0</v>
      </c>
      <c r="L86" s="82">
        <f t="shared" si="23"/>
        <v>0</v>
      </c>
    </row>
    <row r="87" spans="1:13" ht="22.5" hidden="1">
      <c r="A87" s="88" t="s">
        <v>213</v>
      </c>
      <c r="B87" s="80">
        <v>926</v>
      </c>
      <c r="C87" s="81" t="s">
        <v>49</v>
      </c>
      <c r="D87" s="81" t="s">
        <v>87</v>
      </c>
      <c r="E87" s="81" t="s">
        <v>78</v>
      </c>
      <c r="F87" s="81" t="s">
        <v>8</v>
      </c>
      <c r="G87" s="81" t="s">
        <v>81</v>
      </c>
      <c r="H87" s="81">
        <v>41210</v>
      </c>
      <c r="I87" s="81"/>
      <c r="J87" s="82">
        <f>J88</f>
        <v>0</v>
      </c>
      <c r="K87" s="82">
        <f t="shared" si="23"/>
        <v>0</v>
      </c>
      <c r="L87" s="82">
        <f t="shared" si="23"/>
        <v>0</v>
      </c>
    </row>
    <row r="88" spans="1:13" ht="33.75" hidden="1">
      <c r="A88" s="79" t="s">
        <v>62</v>
      </c>
      <c r="B88" s="80">
        <v>926</v>
      </c>
      <c r="C88" s="81" t="s">
        <v>49</v>
      </c>
      <c r="D88" s="81" t="s">
        <v>87</v>
      </c>
      <c r="E88" s="81" t="s">
        <v>78</v>
      </c>
      <c r="F88" s="81" t="s">
        <v>8</v>
      </c>
      <c r="G88" s="81" t="s">
        <v>81</v>
      </c>
      <c r="H88" s="81">
        <v>41210</v>
      </c>
      <c r="I88" s="81">
        <v>200</v>
      </c>
      <c r="J88" s="82">
        <f>J89</f>
        <v>0</v>
      </c>
      <c r="K88" s="82">
        <f>K89</f>
        <v>0</v>
      </c>
      <c r="L88" s="82">
        <f>L89</f>
        <v>0</v>
      </c>
    </row>
    <row r="89" spans="1:13" ht="33.75" hidden="1">
      <c r="A89" s="79" t="s">
        <v>63</v>
      </c>
      <c r="B89" s="80">
        <v>926</v>
      </c>
      <c r="C89" s="81" t="s">
        <v>49</v>
      </c>
      <c r="D89" s="81" t="s">
        <v>87</v>
      </c>
      <c r="E89" s="81" t="s">
        <v>78</v>
      </c>
      <c r="F89" s="81" t="s">
        <v>8</v>
      </c>
      <c r="G89" s="81" t="s">
        <v>81</v>
      </c>
      <c r="H89" s="81">
        <v>41210</v>
      </c>
      <c r="I89" s="81">
        <v>240</v>
      </c>
      <c r="J89" s="82">
        <f>J90</f>
        <v>0</v>
      </c>
      <c r="K89" s="82">
        <f>K90</f>
        <v>0</v>
      </c>
      <c r="L89" s="82">
        <f>L90</f>
        <v>0</v>
      </c>
    </row>
    <row r="90" spans="1:13" ht="13.5" hidden="1" customHeight="1">
      <c r="A90" s="83" t="s">
        <v>64</v>
      </c>
      <c r="B90" s="84">
        <v>926</v>
      </c>
      <c r="C90" s="85" t="s">
        <v>49</v>
      </c>
      <c r="D90" s="85" t="s">
        <v>87</v>
      </c>
      <c r="E90" s="85" t="s">
        <v>78</v>
      </c>
      <c r="F90" s="85" t="s">
        <v>8</v>
      </c>
      <c r="G90" s="85" t="s">
        <v>81</v>
      </c>
      <c r="H90" s="85">
        <v>41210</v>
      </c>
      <c r="I90" s="85" t="s">
        <v>65</v>
      </c>
      <c r="J90" s="187"/>
      <c r="K90" s="86"/>
      <c r="L90" s="86"/>
    </row>
    <row r="91" spans="1:13" ht="69" hidden="1" customHeight="1">
      <c r="A91" s="139" t="s">
        <v>309</v>
      </c>
      <c r="B91" s="80">
        <v>926</v>
      </c>
      <c r="C91" s="81" t="s">
        <v>49</v>
      </c>
      <c r="D91" s="81" t="s">
        <v>87</v>
      </c>
      <c r="E91" s="81" t="s">
        <v>78</v>
      </c>
      <c r="F91" s="141">
        <v>1</v>
      </c>
      <c r="G91" s="81" t="s">
        <v>81</v>
      </c>
      <c r="H91" s="141">
        <v>41220</v>
      </c>
      <c r="I91" s="141"/>
      <c r="J91" s="142">
        <f>J92</f>
        <v>0</v>
      </c>
      <c r="K91" s="142"/>
      <c r="L91" s="142"/>
    </row>
    <row r="92" spans="1:13" ht="13.5" hidden="1" customHeight="1">
      <c r="A92" s="139" t="s">
        <v>67</v>
      </c>
      <c r="B92" s="80">
        <v>926</v>
      </c>
      <c r="C92" s="81" t="s">
        <v>49</v>
      </c>
      <c r="D92" s="81" t="s">
        <v>87</v>
      </c>
      <c r="E92" s="81" t="s">
        <v>78</v>
      </c>
      <c r="F92" s="141">
        <v>1</v>
      </c>
      <c r="G92" s="81" t="s">
        <v>81</v>
      </c>
      <c r="H92" s="141">
        <v>41220</v>
      </c>
      <c r="I92" s="141">
        <v>800</v>
      </c>
      <c r="J92" s="142">
        <f>J93</f>
        <v>0</v>
      </c>
      <c r="K92" s="142"/>
      <c r="L92" s="142"/>
    </row>
    <row r="93" spans="1:13" hidden="1">
      <c r="A93" s="139" t="s">
        <v>310</v>
      </c>
      <c r="B93" s="80">
        <v>926</v>
      </c>
      <c r="C93" s="81" t="s">
        <v>49</v>
      </c>
      <c r="D93" s="81" t="s">
        <v>87</v>
      </c>
      <c r="E93" s="81" t="s">
        <v>78</v>
      </c>
      <c r="F93" s="141">
        <v>1</v>
      </c>
      <c r="G93" s="81" t="s">
        <v>81</v>
      </c>
      <c r="H93" s="141">
        <v>41220</v>
      </c>
      <c r="I93" s="141">
        <v>830</v>
      </c>
      <c r="J93" s="142">
        <f>J94</f>
        <v>0</v>
      </c>
      <c r="K93" s="142"/>
      <c r="L93" s="142"/>
    </row>
    <row r="94" spans="1:13" ht="33.75" hidden="1">
      <c r="A94" s="83" t="s">
        <v>308</v>
      </c>
      <c r="B94" s="84" t="s">
        <v>246</v>
      </c>
      <c r="C94" s="81" t="s">
        <v>49</v>
      </c>
      <c r="D94" s="85">
        <v>13</v>
      </c>
      <c r="E94" s="85">
        <v>89</v>
      </c>
      <c r="F94" s="85">
        <v>1</v>
      </c>
      <c r="G94" s="81" t="s">
        <v>81</v>
      </c>
      <c r="H94" s="85">
        <v>41220</v>
      </c>
      <c r="I94" s="85">
        <v>831</v>
      </c>
      <c r="J94" s="86"/>
      <c r="K94" s="86"/>
      <c r="L94" s="86"/>
      <c r="M94" s="189"/>
    </row>
    <row r="95" spans="1:13" ht="56.25">
      <c r="A95" s="139" t="s">
        <v>256</v>
      </c>
      <c r="B95" s="140">
        <v>926</v>
      </c>
      <c r="C95" s="141" t="s">
        <v>49</v>
      </c>
      <c r="D95" s="141">
        <v>13</v>
      </c>
      <c r="E95" s="141">
        <v>31</v>
      </c>
      <c r="F95" s="141"/>
      <c r="G95" s="141"/>
      <c r="H95" s="141"/>
      <c r="I95" s="141"/>
      <c r="J95" s="142">
        <f t="shared" ref="J95:L100" si="24">J96</f>
        <v>2</v>
      </c>
      <c r="K95" s="142">
        <f t="shared" si="24"/>
        <v>2</v>
      </c>
      <c r="L95" s="142">
        <f t="shared" si="24"/>
        <v>2</v>
      </c>
    </row>
    <row r="96" spans="1:13" ht="56.25">
      <c r="A96" s="139" t="s">
        <v>237</v>
      </c>
      <c r="B96" s="140">
        <v>926</v>
      </c>
      <c r="C96" s="141" t="s">
        <v>49</v>
      </c>
      <c r="D96" s="141">
        <v>13</v>
      </c>
      <c r="E96" s="141">
        <v>31</v>
      </c>
      <c r="F96" s="141">
        <v>0</v>
      </c>
      <c r="G96" s="141"/>
      <c r="H96" s="141"/>
      <c r="I96" s="141"/>
      <c r="J96" s="142">
        <f t="shared" si="24"/>
        <v>2</v>
      </c>
      <c r="K96" s="142">
        <f t="shared" si="24"/>
        <v>2</v>
      </c>
      <c r="L96" s="142">
        <f t="shared" si="24"/>
        <v>2</v>
      </c>
    </row>
    <row r="97" spans="1:12" ht="33.75">
      <c r="A97" s="139" t="s">
        <v>214</v>
      </c>
      <c r="B97" s="140">
        <v>926</v>
      </c>
      <c r="C97" s="141" t="s">
        <v>49</v>
      </c>
      <c r="D97" s="141">
        <v>13</v>
      </c>
      <c r="E97" s="141">
        <v>31</v>
      </c>
      <c r="F97" s="141">
        <v>0</v>
      </c>
      <c r="G97" s="141" t="s">
        <v>49</v>
      </c>
      <c r="H97" s="141"/>
      <c r="I97" s="141"/>
      <c r="J97" s="142">
        <f t="shared" si="24"/>
        <v>2</v>
      </c>
      <c r="K97" s="142">
        <f t="shared" si="24"/>
        <v>2</v>
      </c>
      <c r="L97" s="142">
        <f t="shared" si="24"/>
        <v>2</v>
      </c>
    </row>
    <row r="98" spans="1:12" ht="32.25" customHeight="1">
      <c r="A98" s="139" t="s">
        <v>215</v>
      </c>
      <c r="B98" s="140">
        <v>926</v>
      </c>
      <c r="C98" s="141" t="s">
        <v>49</v>
      </c>
      <c r="D98" s="141">
        <v>13</v>
      </c>
      <c r="E98" s="141">
        <v>31</v>
      </c>
      <c r="F98" s="141">
        <v>0</v>
      </c>
      <c r="G98" s="141" t="s">
        <v>49</v>
      </c>
      <c r="H98" s="141">
        <v>42300</v>
      </c>
      <c r="I98" s="141"/>
      <c r="J98" s="142">
        <f t="shared" si="24"/>
        <v>2</v>
      </c>
      <c r="K98" s="142">
        <f t="shared" si="24"/>
        <v>2</v>
      </c>
      <c r="L98" s="142">
        <f t="shared" si="24"/>
        <v>2</v>
      </c>
    </row>
    <row r="99" spans="1:12" ht="33.75">
      <c r="A99" s="139" t="s">
        <v>63</v>
      </c>
      <c r="B99" s="140">
        <v>926</v>
      </c>
      <c r="C99" s="141" t="s">
        <v>49</v>
      </c>
      <c r="D99" s="141">
        <v>13</v>
      </c>
      <c r="E99" s="141">
        <v>31</v>
      </c>
      <c r="F99" s="141">
        <v>0</v>
      </c>
      <c r="G99" s="141" t="s">
        <v>49</v>
      </c>
      <c r="H99" s="141">
        <v>42300</v>
      </c>
      <c r="I99" s="141">
        <v>200</v>
      </c>
      <c r="J99" s="142">
        <f t="shared" si="24"/>
        <v>2</v>
      </c>
      <c r="K99" s="142">
        <f t="shared" si="24"/>
        <v>2</v>
      </c>
      <c r="L99" s="142">
        <f t="shared" si="24"/>
        <v>2</v>
      </c>
    </row>
    <row r="100" spans="1:12" ht="33.75">
      <c r="A100" s="139" t="s">
        <v>63</v>
      </c>
      <c r="B100" s="140">
        <v>926</v>
      </c>
      <c r="C100" s="141" t="s">
        <v>49</v>
      </c>
      <c r="D100" s="141">
        <v>13</v>
      </c>
      <c r="E100" s="141">
        <v>31</v>
      </c>
      <c r="F100" s="141">
        <v>0</v>
      </c>
      <c r="G100" s="141" t="s">
        <v>49</v>
      </c>
      <c r="H100" s="141">
        <v>42300</v>
      </c>
      <c r="I100" s="141">
        <v>240</v>
      </c>
      <c r="J100" s="142">
        <f t="shared" si="24"/>
        <v>2</v>
      </c>
      <c r="K100" s="142">
        <f t="shared" si="24"/>
        <v>2</v>
      </c>
      <c r="L100" s="142">
        <f t="shared" si="24"/>
        <v>2</v>
      </c>
    </row>
    <row r="101" spans="1:12" ht="16.5" hidden="1" customHeight="1">
      <c r="A101" s="83" t="s">
        <v>64</v>
      </c>
      <c r="B101" s="84">
        <v>926</v>
      </c>
      <c r="C101" s="85" t="s">
        <v>49</v>
      </c>
      <c r="D101" s="85">
        <v>13</v>
      </c>
      <c r="E101" s="85">
        <v>31</v>
      </c>
      <c r="F101" s="85">
        <v>0</v>
      </c>
      <c r="G101" s="147" t="s">
        <v>49</v>
      </c>
      <c r="H101" s="85">
        <v>42300</v>
      </c>
      <c r="I101" s="85">
        <v>244</v>
      </c>
      <c r="J101" s="86">
        <v>2</v>
      </c>
      <c r="K101" s="86">
        <v>2</v>
      </c>
      <c r="L101" s="86">
        <v>2</v>
      </c>
    </row>
    <row r="102" spans="1:12">
      <c r="A102" s="75" t="s">
        <v>88</v>
      </c>
      <c r="B102" s="76">
        <v>926</v>
      </c>
      <c r="C102" s="77" t="s">
        <v>89</v>
      </c>
      <c r="D102" s="77"/>
      <c r="E102" s="77"/>
      <c r="F102" s="77"/>
      <c r="G102" s="77"/>
      <c r="H102" s="77"/>
      <c r="I102" s="77"/>
      <c r="J102" s="78">
        <f>J103</f>
        <v>159</v>
      </c>
      <c r="K102" s="78">
        <f t="shared" ref="K102:L105" si="25">K103</f>
        <v>173.89999999999998</v>
      </c>
      <c r="L102" s="78">
        <f t="shared" si="25"/>
        <v>180.2</v>
      </c>
    </row>
    <row r="103" spans="1:12" ht="22.5">
      <c r="A103" s="79" t="s">
        <v>90</v>
      </c>
      <c r="B103" s="80">
        <v>926</v>
      </c>
      <c r="C103" s="81" t="s">
        <v>89</v>
      </c>
      <c r="D103" s="81" t="s">
        <v>91</v>
      </c>
      <c r="E103" s="81"/>
      <c r="F103" s="81"/>
      <c r="G103" s="81"/>
      <c r="H103" s="81"/>
      <c r="I103" s="81"/>
      <c r="J103" s="82">
        <f>J104</f>
        <v>159</v>
      </c>
      <c r="K103" s="82">
        <f t="shared" si="25"/>
        <v>173.89999999999998</v>
      </c>
      <c r="L103" s="82">
        <f t="shared" si="25"/>
        <v>180.2</v>
      </c>
    </row>
    <row r="104" spans="1:12" ht="33.75">
      <c r="A104" s="79" t="s">
        <v>77</v>
      </c>
      <c r="B104" s="80">
        <v>926</v>
      </c>
      <c r="C104" s="81" t="s">
        <v>89</v>
      </c>
      <c r="D104" s="81" t="s">
        <v>91</v>
      </c>
      <c r="E104" s="81" t="s">
        <v>78</v>
      </c>
      <c r="F104" s="81" t="s">
        <v>52</v>
      </c>
      <c r="G104" s="81"/>
      <c r="H104" s="81"/>
      <c r="I104" s="81"/>
      <c r="J104" s="82">
        <f>J105</f>
        <v>159</v>
      </c>
      <c r="K104" s="82">
        <f t="shared" si="25"/>
        <v>173.89999999999998</v>
      </c>
      <c r="L104" s="82">
        <f t="shared" si="25"/>
        <v>180.2</v>
      </c>
    </row>
    <row r="105" spans="1:12" ht="45">
      <c r="A105" s="79" t="s">
        <v>79</v>
      </c>
      <c r="B105" s="80">
        <v>926</v>
      </c>
      <c r="C105" s="81" t="s">
        <v>89</v>
      </c>
      <c r="D105" s="81" t="s">
        <v>91</v>
      </c>
      <c r="E105" s="81" t="s">
        <v>78</v>
      </c>
      <c r="F105" s="81" t="s">
        <v>8</v>
      </c>
      <c r="G105" s="81"/>
      <c r="H105" s="81"/>
      <c r="I105" s="81"/>
      <c r="J105" s="82">
        <f>J106</f>
        <v>159</v>
      </c>
      <c r="K105" s="82">
        <f t="shared" si="25"/>
        <v>173.89999999999998</v>
      </c>
      <c r="L105" s="82">
        <f t="shared" si="25"/>
        <v>180.2</v>
      </c>
    </row>
    <row r="106" spans="1:12" ht="56.25">
      <c r="A106" s="79" t="s">
        <v>92</v>
      </c>
      <c r="B106" s="80">
        <v>926</v>
      </c>
      <c r="C106" s="81" t="s">
        <v>89</v>
      </c>
      <c r="D106" s="81" t="s">
        <v>91</v>
      </c>
      <c r="E106" s="81" t="s">
        <v>78</v>
      </c>
      <c r="F106" s="81" t="s">
        <v>8</v>
      </c>
      <c r="G106" s="81" t="s">
        <v>81</v>
      </c>
      <c r="H106" s="81" t="s">
        <v>93</v>
      </c>
      <c r="I106" s="81"/>
      <c r="J106" s="82">
        <f>J107+J111</f>
        <v>159</v>
      </c>
      <c r="K106" s="82">
        <f>K107+K111</f>
        <v>173.89999999999998</v>
      </c>
      <c r="L106" s="82">
        <f>L107+L111</f>
        <v>180.2</v>
      </c>
    </row>
    <row r="107" spans="1:12" ht="67.5">
      <c r="A107" s="79" t="s">
        <v>55</v>
      </c>
      <c r="B107" s="80">
        <v>926</v>
      </c>
      <c r="C107" s="81" t="s">
        <v>89</v>
      </c>
      <c r="D107" s="81" t="s">
        <v>91</v>
      </c>
      <c r="E107" s="81" t="s">
        <v>78</v>
      </c>
      <c r="F107" s="81" t="s">
        <v>8</v>
      </c>
      <c r="G107" s="81" t="s">
        <v>81</v>
      </c>
      <c r="H107" s="81" t="s">
        <v>93</v>
      </c>
      <c r="I107" s="81">
        <v>100</v>
      </c>
      <c r="J107" s="82">
        <f>J108</f>
        <v>140.19999999999999</v>
      </c>
      <c r="K107" s="82">
        <f>K108</f>
        <v>140.19999999999999</v>
      </c>
      <c r="L107" s="82">
        <f>L108</f>
        <v>140.19999999999999</v>
      </c>
    </row>
    <row r="108" spans="1:12" ht="33.75">
      <c r="A108" s="79" t="s">
        <v>56</v>
      </c>
      <c r="B108" s="80">
        <v>926</v>
      </c>
      <c r="C108" s="81" t="s">
        <v>89</v>
      </c>
      <c r="D108" s="81" t="s">
        <v>91</v>
      </c>
      <c r="E108" s="81" t="s">
        <v>78</v>
      </c>
      <c r="F108" s="81" t="s">
        <v>8</v>
      </c>
      <c r="G108" s="81" t="s">
        <v>81</v>
      </c>
      <c r="H108" s="81" t="s">
        <v>93</v>
      </c>
      <c r="I108" s="81">
        <v>120</v>
      </c>
      <c r="J108" s="82">
        <f>J109+J110</f>
        <v>140.19999999999999</v>
      </c>
      <c r="K108" s="82">
        <f>K109+K110</f>
        <v>140.19999999999999</v>
      </c>
      <c r="L108" s="82">
        <f>L109+L110</f>
        <v>140.19999999999999</v>
      </c>
    </row>
    <row r="109" spans="1:12" ht="22.5" hidden="1">
      <c r="A109" s="83" t="s">
        <v>57</v>
      </c>
      <c r="B109" s="84">
        <v>926</v>
      </c>
      <c r="C109" s="85" t="s">
        <v>89</v>
      </c>
      <c r="D109" s="85" t="s">
        <v>91</v>
      </c>
      <c r="E109" s="85" t="s">
        <v>78</v>
      </c>
      <c r="F109" s="85" t="s">
        <v>8</v>
      </c>
      <c r="G109" s="85" t="s">
        <v>81</v>
      </c>
      <c r="H109" s="85" t="s">
        <v>93</v>
      </c>
      <c r="I109" s="85">
        <v>121</v>
      </c>
      <c r="J109" s="86">
        <v>107.7</v>
      </c>
      <c r="K109" s="86">
        <v>107.7</v>
      </c>
      <c r="L109" s="86">
        <v>107.7</v>
      </c>
    </row>
    <row r="110" spans="1:12" ht="51" hidden="1" customHeight="1">
      <c r="A110" s="83" t="s">
        <v>59</v>
      </c>
      <c r="B110" s="84">
        <v>926</v>
      </c>
      <c r="C110" s="85" t="s">
        <v>89</v>
      </c>
      <c r="D110" s="85" t="s">
        <v>91</v>
      </c>
      <c r="E110" s="85" t="s">
        <v>78</v>
      </c>
      <c r="F110" s="85" t="s">
        <v>8</v>
      </c>
      <c r="G110" s="85" t="s">
        <v>81</v>
      </c>
      <c r="H110" s="85" t="s">
        <v>93</v>
      </c>
      <c r="I110" s="85">
        <v>129</v>
      </c>
      <c r="J110" s="86">
        <v>32.5</v>
      </c>
      <c r="K110" s="86">
        <v>32.5</v>
      </c>
      <c r="L110" s="86">
        <v>32.5</v>
      </c>
    </row>
    <row r="111" spans="1:12" ht="33.75">
      <c r="A111" s="79" t="s">
        <v>62</v>
      </c>
      <c r="B111" s="80">
        <v>926</v>
      </c>
      <c r="C111" s="81" t="s">
        <v>89</v>
      </c>
      <c r="D111" s="81" t="s">
        <v>91</v>
      </c>
      <c r="E111" s="81" t="s">
        <v>78</v>
      </c>
      <c r="F111" s="81" t="s">
        <v>8</v>
      </c>
      <c r="G111" s="81" t="s">
        <v>81</v>
      </c>
      <c r="H111" s="81" t="s">
        <v>93</v>
      </c>
      <c r="I111" s="81">
        <v>200</v>
      </c>
      <c r="J111" s="82">
        <f t="shared" ref="J111:L112" si="26">J112</f>
        <v>18.8</v>
      </c>
      <c r="K111" s="82">
        <f t="shared" si="26"/>
        <v>33.700000000000003</v>
      </c>
      <c r="L111" s="82">
        <f t="shared" si="26"/>
        <v>40</v>
      </c>
    </row>
    <row r="112" spans="1:12" ht="33.75">
      <c r="A112" s="79" t="s">
        <v>63</v>
      </c>
      <c r="B112" s="80">
        <v>926</v>
      </c>
      <c r="C112" s="81" t="s">
        <v>89</v>
      </c>
      <c r="D112" s="81" t="s">
        <v>91</v>
      </c>
      <c r="E112" s="81" t="s">
        <v>78</v>
      </c>
      <c r="F112" s="81" t="s">
        <v>8</v>
      </c>
      <c r="G112" s="81" t="s">
        <v>81</v>
      </c>
      <c r="H112" s="81" t="s">
        <v>93</v>
      </c>
      <c r="I112" s="81">
        <v>240</v>
      </c>
      <c r="J112" s="82">
        <f t="shared" si="26"/>
        <v>18.8</v>
      </c>
      <c r="K112" s="82">
        <f t="shared" si="26"/>
        <v>33.700000000000003</v>
      </c>
      <c r="L112" s="82">
        <f t="shared" si="26"/>
        <v>40</v>
      </c>
    </row>
    <row r="113" spans="1:12" hidden="1">
      <c r="A113" s="83" t="s">
        <v>64</v>
      </c>
      <c r="B113" s="84" t="s">
        <v>246</v>
      </c>
      <c r="C113" s="85" t="s">
        <v>89</v>
      </c>
      <c r="D113" s="85" t="s">
        <v>91</v>
      </c>
      <c r="E113" s="85" t="s">
        <v>78</v>
      </c>
      <c r="F113" s="85" t="s">
        <v>8</v>
      </c>
      <c r="G113" s="85" t="s">
        <v>81</v>
      </c>
      <c r="H113" s="85" t="s">
        <v>93</v>
      </c>
      <c r="I113" s="85">
        <v>244</v>
      </c>
      <c r="J113" s="187">
        <v>18.8</v>
      </c>
      <c r="K113" s="86">
        <v>33.700000000000003</v>
      </c>
      <c r="L113" s="86">
        <v>40</v>
      </c>
    </row>
    <row r="114" spans="1:12">
      <c r="A114" s="159" t="s">
        <v>242</v>
      </c>
      <c r="B114" s="160" t="s">
        <v>246</v>
      </c>
      <c r="C114" s="152" t="s">
        <v>91</v>
      </c>
      <c r="D114" s="152"/>
      <c r="E114" s="152"/>
      <c r="F114" s="152"/>
      <c r="G114" s="152"/>
      <c r="H114" s="152"/>
      <c r="I114" s="152"/>
      <c r="J114" s="154">
        <f>J115+J126</f>
        <v>15</v>
      </c>
      <c r="K114" s="154">
        <f t="shared" ref="K114" si="27">K115+K126</f>
        <v>0</v>
      </c>
      <c r="L114" s="154">
        <f>L126</f>
        <v>0</v>
      </c>
    </row>
    <row r="115" spans="1:12" ht="45" hidden="1">
      <c r="A115" s="159" t="s">
        <v>243</v>
      </c>
      <c r="B115" s="160" t="s">
        <v>246</v>
      </c>
      <c r="C115" s="152" t="s">
        <v>91</v>
      </c>
      <c r="D115" s="152" t="s">
        <v>96</v>
      </c>
      <c r="E115" s="152"/>
      <c r="F115" s="152"/>
      <c r="G115" s="152"/>
      <c r="H115" s="152"/>
      <c r="I115" s="152"/>
      <c r="J115" s="154">
        <f t="shared" ref="J115:L120" si="28">J116</f>
        <v>0</v>
      </c>
      <c r="K115" s="154">
        <f t="shared" si="28"/>
        <v>0</v>
      </c>
      <c r="L115" s="154">
        <f t="shared" si="28"/>
        <v>0</v>
      </c>
    </row>
    <row r="116" spans="1:12" ht="33.75" hidden="1">
      <c r="A116" s="159" t="s">
        <v>210</v>
      </c>
      <c r="B116" s="160" t="s">
        <v>246</v>
      </c>
      <c r="C116" s="152" t="s">
        <v>91</v>
      </c>
      <c r="D116" s="152" t="s">
        <v>96</v>
      </c>
      <c r="E116" s="152" t="s">
        <v>78</v>
      </c>
      <c r="F116" s="152">
        <v>0</v>
      </c>
      <c r="G116" s="152"/>
      <c r="H116" s="152"/>
      <c r="I116" s="152"/>
      <c r="J116" s="154">
        <f t="shared" si="28"/>
        <v>0</v>
      </c>
      <c r="K116" s="154">
        <f t="shared" si="28"/>
        <v>0</v>
      </c>
      <c r="L116" s="154">
        <f t="shared" si="28"/>
        <v>0</v>
      </c>
    </row>
    <row r="117" spans="1:12" ht="45" hidden="1">
      <c r="A117" s="159" t="s">
        <v>211</v>
      </c>
      <c r="B117" s="160" t="s">
        <v>246</v>
      </c>
      <c r="C117" s="152" t="s">
        <v>91</v>
      </c>
      <c r="D117" s="152" t="s">
        <v>96</v>
      </c>
      <c r="E117" s="152" t="s">
        <v>78</v>
      </c>
      <c r="F117" s="152">
        <v>1</v>
      </c>
      <c r="G117" s="152"/>
      <c r="H117" s="152"/>
      <c r="I117" s="152"/>
      <c r="J117" s="154">
        <f>J118+J122</f>
        <v>0</v>
      </c>
      <c r="K117" s="154">
        <f t="shared" si="28"/>
        <v>0</v>
      </c>
      <c r="L117" s="154">
        <f t="shared" si="28"/>
        <v>0</v>
      </c>
    </row>
    <row r="118" spans="1:12" ht="22.5" hidden="1">
      <c r="A118" s="159" t="s">
        <v>141</v>
      </c>
      <c r="B118" s="160" t="s">
        <v>246</v>
      </c>
      <c r="C118" s="152" t="s">
        <v>91</v>
      </c>
      <c r="D118" s="152" t="s">
        <v>96</v>
      </c>
      <c r="E118" s="152" t="s">
        <v>78</v>
      </c>
      <c r="F118" s="152">
        <v>1</v>
      </c>
      <c r="G118" s="152" t="s">
        <v>81</v>
      </c>
      <c r="H118" s="152">
        <v>41180</v>
      </c>
      <c r="I118" s="152"/>
      <c r="J118" s="154">
        <f t="shared" si="28"/>
        <v>0</v>
      </c>
      <c r="K118" s="154">
        <f t="shared" si="28"/>
        <v>0</v>
      </c>
      <c r="L118" s="154">
        <f t="shared" si="28"/>
        <v>0</v>
      </c>
    </row>
    <row r="119" spans="1:12" ht="33.75" hidden="1">
      <c r="A119" s="159" t="s">
        <v>62</v>
      </c>
      <c r="B119" s="160" t="s">
        <v>246</v>
      </c>
      <c r="C119" s="152" t="s">
        <v>91</v>
      </c>
      <c r="D119" s="152" t="s">
        <v>96</v>
      </c>
      <c r="E119" s="152" t="s">
        <v>78</v>
      </c>
      <c r="F119" s="152">
        <v>1</v>
      </c>
      <c r="G119" s="152" t="s">
        <v>81</v>
      </c>
      <c r="H119" s="152">
        <v>41180</v>
      </c>
      <c r="I119" s="152">
        <v>200</v>
      </c>
      <c r="J119" s="154">
        <f t="shared" si="28"/>
        <v>0</v>
      </c>
      <c r="K119" s="154">
        <f t="shared" si="28"/>
        <v>0</v>
      </c>
      <c r="L119" s="154">
        <f t="shared" si="28"/>
        <v>0</v>
      </c>
    </row>
    <row r="120" spans="1:12" ht="33.75" hidden="1">
      <c r="A120" s="159" t="s">
        <v>63</v>
      </c>
      <c r="B120" s="160" t="s">
        <v>246</v>
      </c>
      <c r="C120" s="152" t="s">
        <v>91</v>
      </c>
      <c r="D120" s="152" t="s">
        <v>96</v>
      </c>
      <c r="E120" s="152" t="s">
        <v>78</v>
      </c>
      <c r="F120" s="152">
        <v>1</v>
      </c>
      <c r="G120" s="152" t="s">
        <v>81</v>
      </c>
      <c r="H120" s="152">
        <v>41180</v>
      </c>
      <c r="I120" s="152">
        <v>240</v>
      </c>
      <c r="J120" s="154">
        <f t="shared" si="28"/>
        <v>0</v>
      </c>
      <c r="K120" s="154">
        <f t="shared" si="28"/>
        <v>0</v>
      </c>
      <c r="L120" s="154">
        <f t="shared" si="28"/>
        <v>0</v>
      </c>
    </row>
    <row r="121" spans="1:12" s="163" customFormat="1" hidden="1">
      <c r="A121" s="83" t="s">
        <v>64</v>
      </c>
      <c r="B121" s="84" t="s">
        <v>246</v>
      </c>
      <c r="C121" s="85" t="s">
        <v>91</v>
      </c>
      <c r="D121" s="85" t="s">
        <v>96</v>
      </c>
      <c r="E121" s="85" t="s">
        <v>78</v>
      </c>
      <c r="F121" s="85">
        <v>1</v>
      </c>
      <c r="G121" s="85" t="s">
        <v>81</v>
      </c>
      <c r="H121" s="85">
        <v>41180</v>
      </c>
      <c r="I121" s="85">
        <v>244</v>
      </c>
      <c r="J121" s="86"/>
      <c r="K121" s="86"/>
      <c r="L121" s="186"/>
    </row>
    <row r="122" spans="1:12" ht="22.5" hidden="1">
      <c r="A122" s="159" t="s">
        <v>248</v>
      </c>
      <c r="B122" s="160" t="s">
        <v>246</v>
      </c>
      <c r="C122" s="152" t="s">
        <v>91</v>
      </c>
      <c r="D122" s="152" t="s">
        <v>96</v>
      </c>
      <c r="E122" s="152" t="s">
        <v>78</v>
      </c>
      <c r="F122" s="152">
        <v>1</v>
      </c>
      <c r="G122" s="152" t="s">
        <v>81</v>
      </c>
      <c r="H122" s="152">
        <v>80190</v>
      </c>
      <c r="I122" s="152"/>
      <c r="J122" s="154">
        <f>J123</f>
        <v>0</v>
      </c>
      <c r="K122" s="154"/>
      <c r="L122" s="154"/>
    </row>
    <row r="123" spans="1:12" ht="33.75" hidden="1">
      <c r="A123" s="159" t="s">
        <v>62</v>
      </c>
      <c r="B123" s="160" t="s">
        <v>246</v>
      </c>
      <c r="C123" s="152" t="s">
        <v>91</v>
      </c>
      <c r="D123" s="152" t="s">
        <v>96</v>
      </c>
      <c r="E123" s="152" t="s">
        <v>78</v>
      </c>
      <c r="F123" s="152">
        <v>1</v>
      </c>
      <c r="G123" s="152" t="s">
        <v>81</v>
      </c>
      <c r="H123" s="152">
        <v>80190</v>
      </c>
      <c r="I123" s="152">
        <v>200</v>
      </c>
      <c r="J123" s="154">
        <f>J124</f>
        <v>0</v>
      </c>
      <c r="K123" s="154"/>
      <c r="L123" s="154"/>
    </row>
    <row r="124" spans="1:12" ht="33.75" hidden="1">
      <c r="A124" s="159" t="s">
        <v>63</v>
      </c>
      <c r="B124" s="160" t="s">
        <v>246</v>
      </c>
      <c r="C124" s="152" t="s">
        <v>91</v>
      </c>
      <c r="D124" s="152" t="s">
        <v>96</v>
      </c>
      <c r="E124" s="152" t="s">
        <v>78</v>
      </c>
      <c r="F124" s="152">
        <v>1</v>
      </c>
      <c r="G124" s="152" t="s">
        <v>81</v>
      </c>
      <c r="H124" s="152">
        <v>80190</v>
      </c>
      <c r="I124" s="152">
        <v>240</v>
      </c>
      <c r="J124" s="154">
        <f>J125</f>
        <v>0</v>
      </c>
      <c r="K124" s="154"/>
      <c r="L124" s="154"/>
    </row>
    <row r="125" spans="1:12" s="163" customFormat="1" hidden="1">
      <c r="A125" s="83" t="s">
        <v>64</v>
      </c>
      <c r="B125" s="84" t="s">
        <v>246</v>
      </c>
      <c r="C125" s="85" t="s">
        <v>91</v>
      </c>
      <c r="D125" s="85" t="s">
        <v>96</v>
      </c>
      <c r="E125" s="85" t="s">
        <v>78</v>
      </c>
      <c r="F125" s="85">
        <v>1</v>
      </c>
      <c r="G125" s="85" t="s">
        <v>81</v>
      </c>
      <c r="H125" s="85">
        <v>80190</v>
      </c>
      <c r="I125" s="85">
        <v>244</v>
      </c>
      <c r="J125" s="86"/>
      <c r="K125" s="86"/>
      <c r="L125" s="186"/>
    </row>
    <row r="126" spans="1:12" ht="45">
      <c r="A126" s="159" t="s">
        <v>244</v>
      </c>
      <c r="B126" s="140" t="s">
        <v>246</v>
      </c>
      <c r="C126" s="152" t="s">
        <v>91</v>
      </c>
      <c r="D126" s="152" t="s">
        <v>17</v>
      </c>
      <c r="E126" s="152"/>
      <c r="F126" s="152"/>
      <c r="G126" s="152"/>
      <c r="H126" s="152"/>
      <c r="I126" s="152"/>
      <c r="J126" s="154">
        <f t="shared" ref="J126:L131" si="29">J127</f>
        <v>15</v>
      </c>
      <c r="K126" s="154">
        <f t="shared" si="29"/>
        <v>0</v>
      </c>
      <c r="L126" s="154">
        <f t="shared" si="29"/>
        <v>0</v>
      </c>
    </row>
    <row r="127" spans="1:12" ht="33.75">
      <c r="A127" s="159" t="s">
        <v>210</v>
      </c>
      <c r="B127" s="140" t="s">
        <v>246</v>
      </c>
      <c r="C127" s="152" t="s">
        <v>91</v>
      </c>
      <c r="D127" s="152" t="s">
        <v>17</v>
      </c>
      <c r="E127" s="152" t="s">
        <v>78</v>
      </c>
      <c r="F127" s="152">
        <v>0</v>
      </c>
      <c r="G127" s="152"/>
      <c r="H127" s="152"/>
      <c r="I127" s="152"/>
      <c r="J127" s="154">
        <f t="shared" si="29"/>
        <v>15</v>
      </c>
      <c r="K127" s="154">
        <f t="shared" si="29"/>
        <v>0</v>
      </c>
      <c r="L127" s="154">
        <f t="shared" si="29"/>
        <v>0</v>
      </c>
    </row>
    <row r="128" spans="1:12" ht="45">
      <c r="A128" s="159" t="s">
        <v>211</v>
      </c>
      <c r="B128" s="140" t="s">
        <v>246</v>
      </c>
      <c r="C128" s="152" t="s">
        <v>91</v>
      </c>
      <c r="D128" s="152" t="s">
        <v>17</v>
      </c>
      <c r="E128" s="152" t="s">
        <v>78</v>
      </c>
      <c r="F128" s="152" t="s">
        <v>8</v>
      </c>
      <c r="G128" s="152"/>
      <c r="H128" s="152"/>
      <c r="I128" s="152"/>
      <c r="J128" s="154">
        <f t="shared" si="29"/>
        <v>15</v>
      </c>
      <c r="K128" s="154">
        <f t="shared" si="29"/>
        <v>0</v>
      </c>
      <c r="L128" s="154">
        <f t="shared" si="29"/>
        <v>0</v>
      </c>
    </row>
    <row r="129" spans="1:13" ht="22.5">
      <c r="A129" s="159" t="s">
        <v>245</v>
      </c>
      <c r="B129" s="140" t="s">
        <v>246</v>
      </c>
      <c r="C129" s="152" t="s">
        <v>91</v>
      </c>
      <c r="D129" s="152" t="s">
        <v>17</v>
      </c>
      <c r="E129" s="152" t="s">
        <v>78</v>
      </c>
      <c r="F129" s="152" t="s">
        <v>8</v>
      </c>
      <c r="G129" s="152" t="s">
        <v>81</v>
      </c>
      <c r="H129" s="152">
        <v>42120</v>
      </c>
      <c r="I129" s="152"/>
      <c r="J129" s="154">
        <f t="shared" si="29"/>
        <v>15</v>
      </c>
      <c r="K129" s="154">
        <f t="shared" si="29"/>
        <v>0</v>
      </c>
      <c r="L129" s="154">
        <f t="shared" si="29"/>
        <v>0</v>
      </c>
    </row>
    <row r="130" spans="1:13" ht="33.75">
      <c r="A130" s="159" t="s">
        <v>62</v>
      </c>
      <c r="B130" s="140" t="s">
        <v>246</v>
      </c>
      <c r="C130" s="152" t="s">
        <v>91</v>
      </c>
      <c r="D130" s="152" t="s">
        <v>17</v>
      </c>
      <c r="E130" s="152" t="s">
        <v>78</v>
      </c>
      <c r="F130" s="152" t="s">
        <v>8</v>
      </c>
      <c r="G130" s="152" t="s">
        <v>81</v>
      </c>
      <c r="H130" s="152">
        <v>42120</v>
      </c>
      <c r="I130" s="152">
        <v>200</v>
      </c>
      <c r="J130" s="154">
        <f t="shared" si="29"/>
        <v>15</v>
      </c>
      <c r="K130" s="154">
        <f t="shared" si="29"/>
        <v>0</v>
      </c>
      <c r="L130" s="154">
        <f t="shared" si="29"/>
        <v>0</v>
      </c>
    </row>
    <row r="131" spans="1:13" ht="33.75">
      <c r="A131" s="159" t="s">
        <v>63</v>
      </c>
      <c r="B131" s="140" t="s">
        <v>246</v>
      </c>
      <c r="C131" s="152" t="s">
        <v>91</v>
      </c>
      <c r="D131" s="152" t="s">
        <v>17</v>
      </c>
      <c r="E131" s="152" t="s">
        <v>78</v>
      </c>
      <c r="F131" s="152" t="s">
        <v>8</v>
      </c>
      <c r="G131" s="152" t="s">
        <v>81</v>
      </c>
      <c r="H131" s="152">
        <v>42120</v>
      </c>
      <c r="I131" s="152">
        <v>240</v>
      </c>
      <c r="J131" s="154">
        <f>J132</f>
        <v>15</v>
      </c>
      <c r="K131" s="154">
        <f t="shared" si="29"/>
        <v>0</v>
      </c>
      <c r="L131" s="154">
        <f t="shared" si="29"/>
        <v>0</v>
      </c>
    </row>
    <row r="132" spans="1:13" hidden="1">
      <c r="A132" s="83" t="s">
        <v>64</v>
      </c>
      <c r="B132" s="84" t="s">
        <v>246</v>
      </c>
      <c r="C132" s="85" t="s">
        <v>91</v>
      </c>
      <c r="D132" s="85" t="s">
        <v>17</v>
      </c>
      <c r="E132" s="85" t="s">
        <v>78</v>
      </c>
      <c r="F132" s="85" t="s">
        <v>8</v>
      </c>
      <c r="G132" s="85" t="s">
        <v>81</v>
      </c>
      <c r="H132" s="85">
        <v>42120</v>
      </c>
      <c r="I132" s="85">
        <v>244</v>
      </c>
      <c r="J132" s="86">
        <v>15</v>
      </c>
      <c r="K132" s="86"/>
      <c r="L132" s="86"/>
    </row>
    <row r="133" spans="1:13">
      <c r="A133" s="75" t="s">
        <v>94</v>
      </c>
      <c r="B133" s="76">
        <v>926</v>
      </c>
      <c r="C133" s="77" t="s">
        <v>51</v>
      </c>
      <c r="D133" s="77"/>
      <c r="E133" s="77" t="s">
        <v>0</v>
      </c>
      <c r="F133" s="77" t="s">
        <v>0</v>
      </c>
      <c r="G133" s="77"/>
      <c r="H133" s="77" t="s">
        <v>0</v>
      </c>
      <c r="I133" s="77" t="s">
        <v>0</v>
      </c>
      <c r="J133" s="78">
        <f>J134+J149</f>
        <v>617.04876000000002</v>
      </c>
      <c r="K133" s="78">
        <f>K134+K149</f>
        <v>371.1</v>
      </c>
      <c r="L133" s="78">
        <f>L134+L149</f>
        <v>371.1</v>
      </c>
    </row>
    <row r="134" spans="1:13">
      <c r="A134" s="79" t="s">
        <v>95</v>
      </c>
      <c r="B134" s="80">
        <v>926</v>
      </c>
      <c r="C134" s="81" t="s">
        <v>51</v>
      </c>
      <c r="D134" s="80" t="s">
        <v>96</v>
      </c>
      <c r="E134" s="81"/>
      <c r="F134" s="81"/>
      <c r="G134" s="81"/>
      <c r="H134" s="81"/>
      <c r="I134" s="81"/>
      <c r="J134" s="82">
        <f t="shared" ref="J134:L135" si="30">J135</f>
        <v>616.20000000000005</v>
      </c>
      <c r="K134" s="82">
        <f t="shared" si="30"/>
        <v>370.3</v>
      </c>
      <c r="L134" s="82">
        <f t="shared" si="30"/>
        <v>370.3</v>
      </c>
    </row>
    <row r="135" spans="1:13" ht="33.75">
      <c r="A135" s="81" t="s">
        <v>77</v>
      </c>
      <c r="B135" s="80">
        <v>926</v>
      </c>
      <c r="C135" s="81" t="s">
        <v>51</v>
      </c>
      <c r="D135" s="81" t="s">
        <v>96</v>
      </c>
      <c r="E135" s="81">
        <v>89</v>
      </c>
      <c r="F135" s="77">
        <v>0</v>
      </c>
      <c r="G135" s="77"/>
      <c r="H135" s="77" t="s">
        <v>0</v>
      </c>
      <c r="I135" s="77" t="s">
        <v>0</v>
      </c>
      <c r="J135" s="82">
        <f>J136</f>
        <v>616.20000000000005</v>
      </c>
      <c r="K135" s="82">
        <f t="shared" si="30"/>
        <v>370.3</v>
      </c>
      <c r="L135" s="82">
        <f t="shared" si="30"/>
        <v>370.3</v>
      </c>
    </row>
    <row r="136" spans="1:13" ht="45">
      <c r="A136" s="81" t="s">
        <v>79</v>
      </c>
      <c r="B136" s="80">
        <v>926</v>
      </c>
      <c r="C136" s="81" t="s">
        <v>51</v>
      </c>
      <c r="D136" s="81" t="s">
        <v>96</v>
      </c>
      <c r="E136" s="81">
        <v>89</v>
      </c>
      <c r="F136" s="81">
        <v>1</v>
      </c>
      <c r="G136" s="80"/>
      <c r="H136" s="81"/>
      <c r="I136" s="81"/>
      <c r="J136" s="82">
        <f>J137+J145+J141</f>
        <v>616.20000000000005</v>
      </c>
      <c r="K136" s="82">
        <f>K137+K145</f>
        <v>370.3</v>
      </c>
      <c r="L136" s="82">
        <f>L137+L145</f>
        <v>370.3</v>
      </c>
    </row>
    <row r="137" spans="1:13" ht="225">
      <c r="A137" s="89" t="s">
        <v>320</v>
      </c>
      <c r="B137" s="80">
        <v>926</v>
      </c>
      <c r="C137" s="81" t="s">
        <v>51</v>
      </c>
      <c r="D137" s="81" t="s">
        <v>96</v>
      </c>
      <c r="E137" s="81">
        <v>89</v>
      </c>
      <c r="F137" s="81">
        <v>1</v>
      </c>
      <c r="G137" s="80" t="s">
        <v>81</v>
      </c>
      <c r="H137" s="81" t="s">
        <v>321</v>
      </c>
      <c r="I137" s="90"/>
      <c r="J137" s="82">
        <f>J138</f>
        <v>616.20000000000005</v>
      </c>
      <c r="K137" s="82">
        <f t="shared" ref="K137:L137" si="31">K138</f>
        <v>370.3</v>
      </c>
      <c r="L137" s="82">
        <f t="shared" si="31"/>
        <v>370.3</v>
      </c>
    </row>
    <row r="138" spans="1:13" ht="22.5">
      <c r="A138" s="88" t="s">
        <v>99</v>
      </c>
      <c r="B138" s="80">
        <v>926</v>
      </c>
      <c r="C138" s="81" t="s">
        <v>51</v>
      </c>
      <c r="D138" s="81" t="s">
        <v>96</v>
      </c>
      <c r="E138" s="81">
        <v>89</v>
      </c>
      <c r="F138" s="81">
        <v>1</v>
      </c>
      <c r="G138" s="80" t="s">
        <v>81</v>
      </c>
      <c r="H138" s="81" t="s">
        <v>321</v>
      </c>
      <c r="I138" s="90">
        <v>200</v>
      </c>
      <c r="J138" s="82">
        <f>J139</f>
        <v>616.20000000000005</v>
      </c>
      <c r="K138" s="82">
        <f>K139</f>
        <v>370.3</v>
      </c>
      <c r="L138" s="82">
        <f>L139</f>
        <v>370.3</v>
      </c>
    </row>
    <row r="139" spans="1:13" ht="33.75">
      <c r="A139" s="88" t="s">
        <v>63</v>
      </c>
      <c r="B139" s="80">
        <v>926</v>
      </c>
      <c r="C139" s="81" t="s">
        <v>51</v>
      </c>
      <c r="D139" s="81" t="s">
        <v>96</v>
      </c>
      <c r="E139" s="81">
        <v>89</v>
      </c>
      <c r="F139" s="81">
        <v>1</v>
      </c>
      <c r="G139" s="80" t="s">
        <v>81</v>
      </c>
      <c r="H139" s="81" t="s">
        <v>321</v>
      </c>
      <c r="I139" s="90">
        <v>240</v>
      </c>
      <c r="J139" s="82">
        <f>J140</f>
        <v>616.20000000000005</v>
      </c>
      <c r="K139" s="82">
        <f>K140</f>
        <v>370.3</v>
      </c>
      <c r="L139" s="82">
        <f>L140</f>
        <v>370.3</v>
      </c>
    </row>
    <row r="140" spans="1:13" hidden="1">
      <c r="A140" s="87" t="s">
        <v>64</v>
      </c>
      <c r="B140" s="84">
        <v>926</v>
      </c>
      <c r="C140" s="85" t="s">
        <v>51</v>
      </c>
      <c r="D140" s="85" t="s">
        <v>96</v>
      </c>
      <c r="E140" s="85">
        <v>89</v>
      </c>
      <c r="F140" s="85">
        <v>1</v>
      </c>
      <c r="G140" s="84" t="s">
        <v>81</v>
      </c>
      <c r="H140" s="85" t="s">
        <v>321</v>
      </c>
      <c r="I140" s="85">
        <v>244</v>
      </c>
      <c r="J140" s="86">
        <v>616.20000000000005</v>
      </c>
      <c r="K140" s="86">
        <v>370.3</v>
      </c>
      <c r="L140" s="186">
        <v>370.3</v>
      </c>
    </row>
    <row r="141" spans="1:13" ht="45" hidden="1">
      <c r="A141" s="143" t="s">
        <v>305</v>
      </c>
      <c r="B141" s="140" t="s">
        <v>246</v>
      </c>
      <c r="C141" s="141" t="s">
        <v>51</v>
      </c>
      <c r="D141" s="141" t="s">
        <v>96</v>
      </c>
      <c r="E141" s="141" t="s">
        <v>78</v>
      </c>
      <c r="F141" s="141">
        <v>1</v>
      </c>
      <c r="G141" s="140" t="s">
        <v>81</v>
      </c>
      <c r="H141" s="141">
        <v>42530</v>
      </c>
      <c r="I141" s="141"/>
      <c r="J141" s="142">
        <f>J142</f>
        <v>0</v>
      </c>
      <c r="K141" s="142"/>
      <c r="L141" s="142"/>
    </row>
    <row r="142" spans="1:13" ht="22.5" hidden="1">
      <c r="A142" s="143" t="s">
        <v>99</v>
      </c>
      <c r="B142" s="140" t="s">
        <v>246</v>
      </c>
      <c r="C142" s="141" t="s">
        <v>51</v>
      </c>
      <c r="D142" s="141" t="s">
        <v>96</v>
      </c>
      <c r="E142" s="141" t="s">
        <v>78</v>
      </c>
      <c r="F142" s="141">
        <v>1</v>
      </c>
      <c r="G142" s="140" t="s">
        <v>81</v>
      </c>
      <c r="H142" s="141">
        <v>42530</v>
      </c>
      <c r="I142" s="141">
        <v>200</v>
      </c>
      <c r="J142" s="142">
        <f>J143</f>
        <v>0</v>
      </c>
      <c r="K142" s="142"/>
      <c r="L142" s="142"/>
    </row>
    <row r="143" spans="1:13" ht="33.75" hidden="1">
      <c r="A143" s="143" t="s">
        <v>63</v>
      </c>
      <c r="B143" s="140" t="s">
        <v>246</v>
      </c>
      <c r="C143" s="141" t="s">
        <v>51</v>
      </c>
      <c r="D143" s="141" t="s">
        <v>96</v>
      </c>
      <c r="E143" s="141" t="s">
        <v>78</v>
      </c>
      <c r="F143" s="141">
        <v>1</v>
      </c>
      <c r="G143" s="140" t="s">
        <v>81</v>
      </c>
      <c r="H143" s="141">
        <v>42530</v>
      </c>
      <c r="I143" s="141">
        <v>240</v>
      </c>
      <c r="J143" s="142">
        <f>J144</f>
        <v>0</v>
      </c>
      <c r="K143" s="142"/>
      <c r="L143" s="142"/>
    </row>
    <row r="144" spans="1:13" hidden="1">
      <c r="A144" s="87" t="s">
        <v>64</v>
      </c>
      <c r="B144" s="84" t="s">
        <v>246</v>
      </c>
      <c r="C144" s="85" t="s">
        <v>51</v>
      </c>
      <c r="D144" s="85" t="s">
        <v>96</v>
      </c>
      <c r="E144" s="85" t="s">
        <v>78</v>
      </c>
      <c r="F144" s="85">
        <v>1</v>
      </c>
      <c r="G144" s="84" t="s">
        <v>81</v>
      </c>
      <c r="H144" s="85">
        <v>42530</v>
      </c>
      <c r="I144" s="85">
        <v>244</v>
      </c>
      <c r="J144" s="86"/>
      <c r="K144" s="86"/>
      <c r="L144" s="186"/>
      <c r="M144" s="190"/>
    </row>
    <row r="145" spans="1:12" s="144" customFormat="1" ht="22.5" hidden="1">
      <c r="A145" s="143" t="s">
        <v>249</v>
      </c>
      <c r="B145" s="140">
        <v>926</v>
      </c>
      <c r="C145" s="141" t="s">
        <v>51</v>
      </c>
      <c r="D145" s="141" t="s">
        <v>96</v>
      </c>
      <c r="E145" s="141">
        <v>89</v>
      </c>
      <c r="F145" s="141">
        <v>1</v>
      </c>
      <c r="G145" s="140" t="s">
        <v>81</v>
      </c>
      <c r="H145" s="141">
        <v>42180</v>
      </c>
      <c r="I145" s="141"/>
      <c r="J145" s="142">
        <f>J146</f>
        <v>0</v>
      </c>
      <c r="K145" s="142"/>
      <c r="L145" s="142"/>
    </row>
    <row r="146" spans="1:12" s="144" customFormat="1" ht="22.5" hidden="1">
      <c r="A146" s="143" t="s">
        <v>99</v>
      </c>
      <c r="B146" s="140">
        <v>926</v>
      </c>
      <c r="C146" s="141" t="s">
        <v>51</v>
      </c>
      <c r="D146" s="141" t="s">
        <v>96</v>
      </c>
      <c r="E146" s="141">
        <v>89</v>
      </c>
      <c r="F146" s="141">
        <v>1</v>
      </c>
      <c r="G146" s="140" t="s">
        <v>81</v>
      </c>
      <c r="H146" s="141">
        <v>42180</v>
      </c>
      <c r="I146" s="141">
        <v>200</v>
      </c>
      <c r="J146" s="142">
        <f>J147</f>
        <v>0</v>
      </c>
      <c r="K146" s="142"/>
      <c r="L146" s="142"/>
    </row>
    <row r="147" spans="1:12" s="144" customFormat="1" ht="33.75" hidden="1">
      <c r="A147" s="143" t="s">
        <v>63</v>
      </c>
      <c r="B147" s="140">
        <v>926</v>
      </c>
      <c r="C147" s="141" t="s">
        <v>51</v>
      </c>
      <c r="D147" s="141" t="s">
        <v>96</v>
      </c>
      <c r="E147" s="141">
        <v>89</v>
      </c>
      <c r="F147" s="141">
        <v>1</v>
      </c>
      <c r="G147" s="140" t="s">
        <v>81</v>
      </c>
      <c r="H147" s="141">
        <v>42180</v>
      </c>
      <c r="I147" s="141">
        <v>240</v>
      </c>
      <c r="J147" s="142">
        <f>J148</f>
        <v>0</v>
      </c>
      <c r="K147" s="142"/>
      <c r="L147" s="142"/>
    </row>
    <row r="148" spans="1:12" hidden="1">
      <c r="A148" s="87" t="s">
        <v>64</v>
      </c>
      <c r="B148" s="84">
        <v>926</v>
      </c>
      <c r="C148" s="85" t="s">
        <v>51</v>
      </c>
      <c r="D148" s="85" t="s">
        <v>96</v>
      </c>
      <c r="E148" s="85">
        <v>89</v>
      </c>
      <c r="F148" s="85">
        <v>1</v>
      </c>
      <c r="G148" s="84" t="s">
        <v>81</v>
      </c>
      <c r="H148" s="85">
        <v>42180</v>
      </c>
      <c r="I148" s="85">
        <v>244</v>
      </c>
      <c r="J148" s="86"/>
      <c r="K148" s="86"/>
      <c r="L148" s="86"/>
    </row>
    <row r="149" spans="1:12" s="144" customFormat="1" ht="22.5">
      <c r="A149" s="143" t="s">
        <v>216</v>
      </c>
      <c r="B149" s="140">
        <v>926</v>
      </c>
      <c r="C149" s="81" t="s">
        <v>51</v>
      </c>
      <c r="D149" s="141">
        <v>12</v>
      </c>
      <c r="E149" s="141"/>
      <c r="F149" s="141"/>
      <c r="G149" s="140"/>
      <c r="H149" s="141"/>
      <c r="I149" s="141"/>
      <c r="J149" s="142">
        <f t="shared" ref="J149:L154" si="32">J150</f>
        <v>0.84875999999999996</v>
      </c>
      <c r="K149" s="142">
        <f t="shared" si="32"/>
        <v>0.8</v>
      </c>
      <c r="L149" s="142">
        <f t="shared" si="32"/>
        <v>0.8</v>
      </c>
    </row>
    <row r="150" spans="1:12" s="144" customFormat="1" ht="33.75">
      <c r="A150" s="143" t="s">
        <v>210</v>
      </c>
      <c r="B150" s="140">
        <v>926</v>
      </c>
      <c r="C150" s="81" t="s">
        <v>51</v>
      </c>
      <c r="D150" s="141">
        <v>12</v>
      </c>
      <c r="E150" s="141">
        <v>89</v>
      </c>
      <c r="F150" s="141">
        <v>0</v>
      </c>
      <c r="G150" s="140"/>
      <c r="H150" s="141"/>
      <c r="I150" s="141"/>
      <c r="J150" s="142">
        <f t="shared" si="32"/>
        <v>0.84875999999999996</v>
      </c>
      <c r="K150" s="142">
        <f t="shared" si="32"/>
        <v>0.8</v>
      </c>
      <c r="L150" s="142">
        <f t="shared" si="32"/>
        <v>0.8</v>
      </c>
    </row>
    <row r="151" spans="1:12" s="144" customFormat="1" ht="45">
      <c r="A151" s="143" t="s">
        <v>211</v>
      </c>
      <c r="B151" s="140">
        <v>926</v>
      </c>
      <c r="C151" s="81" t="s">
        <v>51</v>
      </c>
      <c r="D151" s="141">
        <v>12</v>
      </c>
      <c r="E151" s="141">
        <v>89</v>
      </c>
      <c r="F151" s="141">
        <v>1</v>
      </c>
      <c r="G151" s="140"/>
      <c r="H151" s="141"/>
      <c r="I151" s="141"/>
      <c r="J151" s="142">
        <f>J152+J161+J157</f>
        <v>0.84875999999999996</v>
      </c>
      <c r="K151" s="142">
        <f t="shared" si="32"/>
        <v>0.8</v>
      </c>
      <c r="L151" s="142">
        <f t="shared" si="32"/>
        <v>0.8</v>
      </c>
    </row>
    <row r="152" spans="1:12" s="144" customFormat="1" ht="86.25" customHeight="1">
      <c r="A152" s="143" t="s">
        <v>307</v>
      </c>
      <c r="B152" s="140">
        <v>926</v>
      </c>
      <c r="C152" s="81" t="s">
        <v>51</v>
      </c>
      <c r="D152" s="141">
        <v>12</v>
      </c>
      <c r="E152" s="141">
        <v>89</v>
      </c>
      <c r="F152" s="141">
        <v>1</v>
      </c>
      <c r="G152" s="140" t="s">
        <v>81</v>
      </c>
      <c r="H152" s="141">
        <v>44107</v>
      </c>
      <c r="I152" s="141"/>
      <c r="J152" s="142">
        <f t="shared" si="32"/>
        <v>0.84875999999999996</v>
      </c>
      <c r="K152" s="142">
        <f t="shared" si="32"/>
        <v>0.8</v>
      </c>
      <c r="L152" s="142">
        <f t="shared" si="32"/>
        <v>0.8</v>
      </c>
    </row>
    <row r="153" spans="1:12" s="144" customFormat="1" ht="22.5">
      <c r="A153" s="143" t="s">
        <v>99</v>
      </c>
      <c r="B153" s="140">
        <v>926</v>
      </c>
      <c r="C153" s="81" t="s">
        <v>51</v>
      </c>
      <c r="D153" s="141">
        <v>12</v>
      </c>
      <c r="E153" s="141">
        <v>89</v>
      </c>
      <c r="F153" s="141">
        <v>1</v>
      </c>
      <c r="G153" s="140" t="s">
        <v>81</v>
      </c>
      <c r="H153" s="141">
        <v>44107</v>
      </c>
      <c r="I153" s="141">
        <v>200</v>
      </c>
      <c r="J153" s="142">
        <f t="shared" si="32"/>
        <v>0.84875999999999996</v>
      </c>
      <c r="K153" s="142">
        <f t="shared" si="32"/>
        <v>0.8</v>
      </c>
      <c r="L153" s="142">
        <f t="shared" si="32"/>
        <v>0.8</v>
      </c>
    </row>
    <row r="154" spans="1:12" s="144" customFormat="1" ht="33.75">
      <c r="A154" s="143" t="s">
        <v>63</v>
      </c>
      <c r="B154" s="140">
        <v>926</v>
      </c>
      <c r="C154" s="81" t="s">
        <v>51</v>
      </c>
      <c r="D154" s="141">
        <v>12</v>
      </c>
      <c r="E154" s="141">
        <v>89</v>
      </c>
      <c r="F154" s="141">
        <v>1</v>
      </c>
      <c r="G154" s="140" t="s">
        <v>81</v>
      </c>
      <c r="H154" s="141">
        <v>44107</v>
      </c>
      <c r="I154" s="141">
        <v>240</v>
      </c>
      <c r="J154" s="142">
        <f>J155+J156</f>
        <v>0.84875999999999996</v>
      </c>
      <c r="K154" s="142">
        <f t="shared" si="32"/>
        <v>0.8</v>
      </c>
      <c r="L154" s="142">
        <f t="shared" si="32"/>
        <v>0.8</v>
      </c>
    </row>
    <row r="155" spans="1:12" s="149" customFormat="1" hidden="1">
      <c r="A155" s="145" t="s">
        <v>64</v>
      </c>
      <c r="B155" s="146">
        <v>926</v>
      </c>
      <c r="C155" s="147" t="s">
        <v>51</v>
      </c>
      <c r="D155" s="147">
        <v>12</v>
      </c>
      <c r="E155" s="147">
        <v>89</v>
      </c>
      <c r="F155" s="147">
        <v>1</v>
      </c>
      <c r="G155" s="146" t="s">
        <v>81</v>
      </c>
      <c r="H155" s="147">
        <v>44107</v>
      </c>
      <c r="I155" s="147">
        <v>244</v>
      </c>
      <c r="J155" s="148">
        <v>0.84875999999999996</v>
      </c>
      <c r="K155" s="148">
        <v>0.8</v>
      </c>
      <c r="L155" s="148">
        <v>0.8</v>
      </c>
    </row>
    <row r="156" spans="1:12" s="149" customFormat="1" ht="56.25" hidden="1">
      <c r="A156" s="145" t="s">
        <v>297</v>
      </c>
      <c r="B156" s="146" t="s">
        <v>246</v>
      </c>
      <c r="C156" s="147">
        <v>4</v>
      </c>
      <c r="D156" s="147">
        <v>12</v>
      </c>
      <c r="E156" s="147">
        <v>89</v>
      </c>
      <c r="F156" s="147">
        <v>1</v>
      </c>
      <c r="G156" s="146" t="s">
        <v>81</v>
      </c>
      <c r="H156" s="147">
        <v>44107</v>
      </c>
      <c r="I156" s="147">
        <v>245</v>
      </c>
      <c r="J156" s="148"/>
      <c r="K156" s="148"/>
      <c r="L156" s="148"/>
    </row>
    <row r="157" spans="1:12" s="149" customFormat="1" ht="33.75" hidden="1">
      <c r="A157" s="179" t="s">
        <v>292</v>
      </c>
      <c r="B157" s="160" t="s">
        <v>246</v>
      </c>
      <c r="C157" s="152" t="s">
        <v>51</v>
      </c>
      <c r="D157" s="152">
        <v>12</v>
      </c>
      <c r="E157" s="152">
        <v>89</v>
      </c>
      <c r="F157" s="152">
        <v>1</v>
      </c>
      <c r="G157" s="160" t="s">
        <v>81</v>
      </c>
      <c r="H157" s="152">
        <v>42200</v>
      </c>
      <c r="I157" s="152"/>
      <c r="J157" s="154">
        <f>J158</f>
        <v>0</v>
      </c>
      <c r="K157" s="154"/>
      <c r="L157" s="154"/>
    </row>
    <row r="158" spans="1:12" s="149" customFormat="1" ht="22.5" hidden="1">
      <c r="A158" s="179" t="s">
        <v>99</v>
      </c>
      <c r="B158" s="160" t="s">
        <v>246</v>
      </c>
      <c r="C158" s="152" t="s">
        <v>51</v>
      </c>
      <c r="D158" s="152">
        <v>12</v>
      </c>
      <c r="E158" s="152">
        <v>89</v>
      </c>
      <c r="F158" s="152">
        <v>1</v>
      </c>
      <c r="G158" s="160" t="s">
        <v>81</v>
      </c>
      <c r="H158" s="152">
        <v>42200</v>
      </c>
      <c r="I158" s="152">
        <v>200</v>
      </c>
      <c r="J158" s="154">
        <f>J159</f>
        <v>0</v>
      </c>
      <c r="K158" s="154"/>
      <c r="L158" s="154"/>
    </row>
    <row r="159" spans="1:12" s="149" customFormat="1" ht="33.75" hidden="1">
      <c r="A159" s="179" t="s">
        <v>63</v>
      </c>
      <c r="B159" s="160" t="s">
        <v>246</v>
      </c>
      <c r="C159" s="152" t="s">
        <v>51</v>
      </c>
      <c r="D159" s="152">
        <v>12</v>
      </c>
      <c r="E159" s="152">
        <v>89</v>
      </c>
      <c r="F159" s="152">
        <v>1</v>
      </c>
      <c r="G159" s="160" t="s">
        <v>81</v>
      </c>
      <c r="H159" s="152">
        <v>42200</v>
      </c>
      <c r="I159" s="152">
        <v>240</v>
      </c>
      <c r="J159" s="154">
        <f>J160</f>
        <v>0</v>
      </c>
      <c r="K159" s="154"/>
      <c r="L159" s="154"/>
    </row>
    <row r="160" spans="1:12" s="149" customFormat="1" hidden="1">
      <c r="A160" s="145" t="s">
        <v>64</v>
      </c>
      <c r="B160" s="146" t="s">
        <v>246</v>
      </c>
      <c r="C160" s="147" t="s">
        <v>51</v>
      </c>
      <c r="D160" s="147">
        <v>12</v>
      </c>
      <c r="E160" s="147">
        <v>89</v>
      </c>
      <c r="F160" s="147">
        <v>1</v>
      </c>
      <c r="G160" s="146" t="s">
        <v>81</v>
      </c>
      <c r="H160" s="147">
        <v>42200</v>
      </c>
      <c r="I160" s="147">
        <v>244</v>
      </c>
      <c r="J160" s="148"/>
      <c r="K160" s="148"/>
      <c r="L160" s="148"/>
    </row>
    <row r="161" spans="1:12" s="149" customFormat="1" ht="22.5" hidden="1">
      <c r="A161" s="143" t="s">
        <v>250</v>
      </c>
      <c r="B161" s="140">
        <v>926</v>
      </c>
      <c r="C161" s="141" t="s">
        <v>51</v>
      </c>
      <c r="D161" s="141">
        <v>12</v>
      </c>
      <c r="E161" s="141">
        <v>89</v>
      </c>
      <c r="F161" s="141">
        <v>1</v>
      </c>
      <c r="G161" s="140" t="s">
        <v>81</v>
      </c>
      <c r="H161" s="141">
        <v>42370</v>
      </c>
      <c r="I161" s="141"/>
      <c r="J161" s="142">
        <f>J162</f>
        <v>0</v>
      </c>
      <c r="K161" s="142"/>
      <c r="L161" s="142"/>
    </row>
    <row r="162" spans="1:12" s="149" customFormat="1" ht="22.5" hidden="1">
      <c r="A162" s="143" t="s">
        <v>99</v>
      </c>
      <c r="B162" s="140">
        <v>926</v>
      </c>
      <c r="C162" s="141" t="s">
        <v>51</v>
      </c>
      <c r="D162" s="141">
        <v>12</v>
      </c>
      <c r="E162" s="141">
        <v>89</v>
      </c>
      <c r="F162" s="141">
        <v>1</v>
      </c>
      <c r="G162" s="140" t="s">
        <v>81</v>
      </c>
      <c r="H162" s="141">
        <v>42370</v>
      </c>
      <c r="I162" s="141">
        <v>200</v>
      </c>
      <c r="J162" s="142">
        <f>J163</f>
        <v>0</v>
      </c>
      <c r="K162" s="142"/>
      <c r="L162" s="142"/>
    </row>
    <row r="163" spans="1:12" s="149" customFormat="1" ht="33.75" hidden="1">
      <c r="A163" s="143" t="s">
        <v>63</v>
      </c>
      <c r="B163" s="140">
        <v>926</v>
      </c>
      <c r="C163" s="141" t="s">
        <v>51</v>
      </c>
      <c r="D163" s="141">
        <v>12</v>
      </c>
      <c r="E163" s="141">
        <v>89</v>
      </c>
      <c r="F163" s="141">
        <v>1</v>
      </c>
      <c r="G163" s="140" t="s">
        <v>81</v>
      </c>
      <c r="H163" s="141">
        <v>42370</v>
      </c>
      <c r="I163" s="141">
        <v>240</v>
      </c>
      <c r="J163" s="142">
        <f>J164</f>
        <v>0</v>
      </c>
      <c r="K163" s="142"/>
      <c r="L163" s="142"/>
    </row>
    <row r="164" spans="1:12" s="149" customFormat="1" hidden="1">
      <c r="A164" s="145" t="s">
        <v>64</v>
      </c>
      <c r="B164" s="146">
        <v>926</v>
      </c>
      <c r="C164" s="147" t="s">
        <v>51</v>
      </c>
      <c r="D164" s="147">
        <v>12</v>
      </c>
      <c r="E164" s="147">
        <v>89</v>
      </c>
      <c r="F164" s="147">
        <v>1</v>
      </c>
      <c r="G164" s="146" t="s">
        <v>81</v>
      </c>
      <c r="H164" s="147">
        <v>42370</v>
      </c>
      <c r="I164" s="147">
        <v>244</v>
      </c>
      <c r="J164" s="187"/>
      <c r="K164" s="148"/>
      <c r="L164" s="148"/>
    </row>
    <row r="165" spans="1:12">
      <c r="A165" s="75" t="s">
        <v>100</v>
      </c>
      <c r="B165" s="76">
        <v>926</v>
      </c>
      <c r="C165" s="77" t="s">
        <v>101</v>
      </c>
      <c r="D165" s="77"/>
      <c r="E165" s="77"/>
      <c r="F165" s="77"/>
      <c r="G165" s="77"/>
      <c r="H165" s="77"/>
      <c r="I165" s="91"/>
      <c r="J165" s="78">
        <f>J172+J166</f>
        <v>270.065</v>
      </c>
      <c r="K165" s="78">
        <f t="shared" ref="K165:L165" si="33">K172</f>
        <v>323.60000000000002</v>
      </c>
      <c r="L165" s="78">
        <f t="shared" si="33"/>
        <v>283.10000000000002</v>
      </c>
    </row>
    <row r="166" spans="1:12" hidden="1">
      <c r="A166" s="79" t="s">
        <v>280</v>
      </c>
      <c r="B166" s="80" t="s">
        <v>246</v>
      </c>
      <c r="C166" s="81" t="s">
        <v>101</v>
      </c>
      <c r="D166" s="80" t="s">
        <v>89</v>
      </c>
      <c r="E166" s="81"/>
      <c r="F166" s="81"/>
      <c r="G166" s="81"/>
      <c r="H166" s="81"/>
      <c r="I166" s="90"/>
      <c r="J166" s="82">
        <f>J167</f>
        <v>0</v>
      </c>
      <c r="K166" s="78"/>
      <c r="L166" s="78"/>
    </row>
    <row r="167" spans="1:12" ht="69" hidden="1" customHeight="1">
      <c r="A167" s="79" t="s">
        <v>283</v>
      </c>
      <c r="B167" s="80" t="s">
        <v>246</v>
      </c>
      <c r="C167" s="81" t="s">
        <v>101</v>
      </c>
      <c r="D167" s="80" t="s">
        <v>89</v>
      </c>
      <c r="E167" s="81">
        <v>12</v>
      </c>
      <c r="F167" s="81"/>
      <c r="G167" s="81"/>
      <c r="H167" s="81"/>
      <c r="I167" s="90"/>
      <c r="J167" s="82">
        <f>J168</f>
        <v>0</v>
      </c>
      <c r="K167" s="78"/>
      <c r="L167" s="78"/>
    </row>
    <row r="168" spans="1:12" ht="33.75" hidden="1">
      <c r="A168" s="79" t="s">
        <v>282</v>
      </c>
      <c r="B168" s="80" t="s">
        <v>246</v>
      </c>
      <c r="C168" s="81" t="s">
        <v>101</v>
      </c>
      <c r="D168" s="80" t="s">
        <v>89</v>
      </c>
      <c r="E168" s="81">
        <v>12</v>
      </c>
      <c r="F168" s="81">
        <v>0</v>
      </c>
      <c r="G168" s="140" t="s">
        <v>51</v>
      </c>
      <c r="H168" s="81" t="s">
        <v>281</v>
      </c>
      <c r="I168" s="90"/>
      <c r="J168" s="82">
        <f>J169</f>
        <v>0</v>
      </c>
      <c r="K168" s="78"/>
      <c r="L168" s="78"/>
    </row>
    <row r="169" spans="1:12" ht="27" hidden="1" customHeight="1">
      <c r="A169" s="79" t="s">
        <v>99</v>
      </c>
      <c r="B169" s="80" t="s">
        <v>246</v>
      </c>
      <c r="C169" s="81" t="s">
        <v>101</v>
      </c>
      <c r="D169" s="80" t="s">
        <v>89</v>
      </c>
      <c r="E169" s="81">
        <v>12</v>
      </c>
      <c r="F169" s="81">
        <v>0</v>
      </c>
      <c r="G169" s="140" t="s">
        <v>51</v>
      </c>
      <c r="H169" s="81" t="s">
        <v>281</v>
      </c>
      <c r="I169" s="90">
        <v>200</v>
      </c>
      <c r="J169" s="82">
        <f>J170</f>
        <v>0</v>
      </c>
      <c r="K169" s="78"/>
      <c r="L169" s="78"/>
    </row>
    <row r="170" spans="1:12" ht="33.75" hidden="1">
      <c r="A170" s="79" t="s">
        <v>63</v>
      </c>
      <c r="B170" s="80" t="s">
        <v>246</v>
      </c>
      <c r="C170" s="81" t="s">
        <v>101</v>
      </c>
      <c r="D170" s="80" t="s">
        <v>89</v>
      </c>
      <c r="E170" s="81">
        <v>12</v>
      </c>
      <c r="F170" s="81">
        <v>0</v>
      </c>
      <c r="G170" s="140" t="s">
        <v>51</v>
      </c>
      <c r="H170" s="81" t="s">
        <v>281</v>
      </c>
      <c r="I170" s="90">
        <v>240</v>
      </c>
      <c r="J170" s="82">
        <f>J171</f>
        <v>0</v>
      </c>
      <c r="K170" s="78"/>
      <c r="L170" s="78"/>
    </row>
    <row r="171" spans="1:12" hidden="1">
      <c r="A171" s="150" t="s">
        <v>64</v>
      </c>
      <c r="B171" s="146" t="s">
        <v>246</v>
      </c>
      <c r="C171" s="147" t="s">
        <v>101</v>
      </c>
      <c r="D171" s="146" t="s">
        <v>89</v>
      </c>
      <c r="E171" s="147">
        <v>12</v>
      </c>
      <c r="F171" s="147">
        <v>0</v>
      </c>
      <c r="G171" s="146" t="s">
        <v>51</v>
      </c>
      <c r="H171" s="147" t="s">
        <v>281</v>
      </c>
      <c r="I171" s="177">
        <v>244</v>
      </c>
      <c r="J171" s="148"/>
      <c r="K171" s="178"/>
      <c r="L171" s="178"/>
    </row>
    <row r="172" spans="1:12">
      <c r="A172" s="75" t="s">
        <v>102</v>
      </c>
      <c r="B172" s="76">
        <v>926</v>
      </c>
      <c r="C172" s="76" t="s">
        <v>101</v>
      </c>
      <c r="D172" s="76" t="s">
        <v>91</v>
      </c>
      <c r="E172" s="76"/>
      <c r="F172" s="76"/>
      <c r="G172" s="76"/>
      <c r="H172" s="77"/>
      <c r="I172" s="77"/>
      <c r="J172" s="185">
        <f>J173+J228</f>
        <v>270.065</v>
      </c>
      <c r="K172" s="78">
        <f>K173+K228</f>
        <v>323.60000000000002</v>
      </c>
      <c r="L172" s="78">
        <f>L173+L228</f>
        <v>283.10000000000002</v>
      </c>
    </row>
    <row r="173" spans="1:12" ht="48.75" customHeight="1">
      <c r="A173" s="79" t="s">
        <v>255</v>
      </c>
      <c r="B173" s="80">
        <v>926</v>
      </c>
      <c r="C173" s="80" t="s">
        <v>101</v>
      </c>
      <c r="D173" s="80" t="s">
        <v>91</v>
      </c>
      <c r="E173" s="80" t="s">
        <v>224</v>
      </c>
      <c r="F173" s="80"/>
      <c r="G173" s="80"/>
      <c r="H173" s="81"/>
      <c r="I173" s="81"/>
      <c r="J173" s="154">
        <f>J174+J189</f>
        <v>260</v>
      </c>
      <c r="K173" s="82">
        <f>K174+K189</f>
        <v>313.5</v>
      </c>
      <c r="L173" s="82">
        <f>L174+L189</f>
        <v>273</v>
      </c>
    </row>
    <row r="174" spans="1:12" ht="22.5">
      <c r="A174" s="79" t="s">
        <v>217</v>
      </c>
      <c r="B174" s="80">
        <v>926</v>
      </c>
      <c r="C174" s="80" t="s">
        <v>101</v>
      </c>
      <c r="D174" s="80" t="s">
        <v>91</v>
      </c>
      <c r="E174" s="80" t="s">
        <v>224</v>
      </c>
      <c r="F174" s="80" t="s">
        <v>8</v>
      </c>
      <c r="G174" s="80" t="s">
        <v>81</v>
      </c>
      <c r="H174" s="81"/>
      <c r="I174" s="81"/>
      <c r="J174" s="154">
        <f>J175+J184</f>
        <v>0</v>
      </c>
      <c r="K174" s="82">
        <f>K184</f>
        <v>50</v>
      </c>
      <c r="L174" s="82">
        <f>L184</f>
        <v>50</v>
      </c>
    </row>
    <row r="175" spans="1:12" ht="33.75" hidden="1">
      <c r="A175" s="79" t="s">
        <v>289</v>
      </c>
      <c r="B175" s="80" t="s">
        <v>246</v>
      </c>
      <c r="C175" s="80" t="s">
        <v>101</v>
      </c>
      <c r="D175" s="80" t="s">
        <v>91</v>
      </c>
      <c r="E175" s="80" t="s">
        <v>224</v>
      </c>
      <c r="F175" s="80" t="s">
        <v>8</v>
      </c>
      <c r="G175" s="80" t="s">
        <v>49</v>
      </c>
      <c r="H175" s="81"/>
      <c r="I175" s="81"/>
      <c r="J175" s="154">
        <f>J177+J181</f>
        <v>0</v>
      </c>
      <c r="K175" s="82"/>
      <c r="L175" s="82"/>
    </row>
    <row r="176" spans="1:12" ht="22.5" hidden="1">
      <c r="A176" s="79" t="s">
        <v>303</v>
      </c>
      <c r="B176" s="80" t="s">
        <v>246</v>
      </c>
      <c r="C176" s="80" t="s">
        <v>101</v>
      </c>
      <c r="D176" s="80" t="s">
        <v>91</v>
      </c>
      <c r="E176" s="80" t="s">
        <v>224</v>
      </c>
      <c r="F176" s="80" t="s">
        <v>8</v>
      </c>
      <c r="G176" s="80" t="s">
        <v>49</v>
      </c>
      <c r="H176" s="81" t="s">
        <v>302</v>
      </c>
      <c r="I176" s="81"/>
      <c r="J176" s="154">
        <f>J177</f>
        <v>0</v>
      </c>
      <c r="K176" s="82"/>
      <c r="L176" s="82"/>
    </row>
    <row r="177" spans="1:12" ht="22.5" hidden="1">
      <c r="A177" s="79" t="s">
        <v>99</v>
      </c>
      <c r="B177" s="80" t="s">
        <v>246</v>
      </c>
      <c r="C177" s="80" t="s">
        <v>101</v>
      </c>
      <c r="D177" s="80" t="s">
        <v>91</v>
      </c>
      <c r="E177" s="80" t="s">
        <v>224</v>
      </c>
      <c r="F177" s="80" t="s">
        <v>8</v>
      </c>
      <c r="G177" s="80" t="s">
        <v>49</v>
      </c>
      <c r="H177" s="81" t="s">
        <v>302</v>
      </c>
      <c r="I177" s="81">
        <v>200</v>
      </c>
      <c r="J177" s="154">
        <f>J178</f>
        <v>0</v>
      </c>
      <c r="K177" s="82"/>
      <c r="L177" s="82"/>
    </row>
    <row r="178" spans="1:12" ht="33.75" hidden="1">
      <c r="A178" s="79" t="s">
        <v>63</v>
      </c>
      <c r="B178" s="80" t="s">
        <v>246</v>
      </c>
      <c r="C178" s="80" t="s">
        <v>101</v>
      </c>
      <c r="D178" s="80" t="s">
        <v>91</v>
      </c>
      <c r="E178" s="80" t="s">
        <v>224</v>
      </c>
      <c r="F178" s="80" t="s">
        <v>8</v>
      </c>
      <c r="G178" s="80" t="s">
        <v>49</v>
      </c>
      <c r="H178" s="81" t="s">
        <v>302</v>
      </c>
      <c r="I178" s="81">
        <v>240</v>
      </c>
      <c r="J178" s="154">
        <f>J179</f>
        <v>0</v>
      </c>
      <c r="K178" s="82"/>
      <c r="L178" s="82"/>
    </row>
    <row r="179" spans="1:12" hidden="1">
      <c r="A179" s="150" t="s">
        <v>290</v>
      </c>
      <c r="B179" s="146" t="s">
        <v>246</v>
      </c>
      <c r="C179" s="146" t="s">
        <v>101</v>
      </c>
      <c r="D179" s="146" t="s">
        <v>91</v>
      </c>
      <c r="E179" s="146" t="s">
        <v>224</v>
      </c>
      <c r="F179" s="146" t="s">
        <v>8</v>
      </c>
      <c r="G179" s="146" t="s">
        <v>49</v>
      </c>
      <c r="H179" s="147" t="s">
        <v>302</v>
      </c>
      <c r="I179" s="147">
        <v>244</v>
      </c>
      <c r="J179" s="148"/>
      <c r="K179" s="148"/>
      <c r="L179" s="148"/>
    </row>
    <row r="180" spans="1:12" hidden="1">
      <c r="A180" s="139" t="s">
        <v>110</v>
      </c>
      <c r="B180" s="140" t="s">
        <v>246</v>
      </c>
      <c r="C180" s="140" t="s">
        <v>101</v>
      </c>
      <c r="D180" s="140" t="s">
        <v>91</v>
      </c>
      <c r="E180" s="140" t="s">
        <v>224</v>
      </c>
      <c r="F180" s="140" t="s">
        <v>8</v>
      </c>
      <c r="G180" s="140" t="s">
        <v>49</v>
      </c>
      <c r="H180" s="141">
        <v>43040</v>
      </c>
      <c r="I180" s="141"/>
      <c r="J180" s="142">
        <f>J181</f>
        <v>0</v>
      </c>
      <c r="K180" s="142"/>
      <c r="L180" s="142"/>
    </row>
    <row r="181" spans="1:12" ht="22.5" hidden="1">
      <c r="A181" s="139" t="s">
        <v>99</v>
      </c>
      <c r="B181" s="140" t="s">
        <v>246</v>
      </c>
      <c r="C181" s="140" t="s">
        <v>101</v>
      </c>
      <c r="D181" s="140" t="s">
        <v>91</v>
      </c>
      <c r="E181" s="140" t="s">
        <v>224</v>
      </c>
      <c r="F181" s="140" t="s">
        <v>8</v>
      </c>
      <c r="G181" s="140" t="s">
        <v>49</v>
      </c>
      <c r="H181" s="141">
        <v>43040</v>
      </c>
      <c r="I181" s="141">
        <v>200</v>
      </c>
      <c r="J181" s="142">
        <f>J182</f>
        <v>0</v>
      </c>
      <c r="K181" s="142"/>
      <c r="L181" s="142"/>
    </row>
    <row r="182" spans="1:12" ht="33.75" hidden="1">
      <c r="A182" s="139" t="s">
        <v>63</v>
      </c>
      <c r="B182" s="140" t="s">
        <v>246</v>
      </c>
      <c r="C182" s="140" t="s">
        <v>101</v>
      </c>
      <c r="D182" s="140" t="s">
        <v>91</v>
      </c>
      <c r="E182" s="140" t="s">
        <v>224</v>
      </c>
      <c r="F182" s="140" t="s">
        <v>8</v>
      </c>
      <c r="G182" s="140" t="s">
        <v>49</v>
      </c>
      <c r="H182" s="141">
        <v>43040</v>
      </c>
      <c r="I182" s="141">
        <v>240</v>
      </c>
      <c r="J182" s="142">
        <f>J183</f>
        <v>0</v>
      </c>
      <c r="K182" s="142"/>
      <c r="L182" s="142"/>
    </row>
    <row r="183" spans="1:12" hidden="1">
      <c r="A183" s="150" t="s">
        <v>290</v>
      </c>
      <c r="B183" s="146" t="s">
        <v>246</v>
      </c>
      <c r="C183" s="146" t="s">
        <v>101</v>
      </c>
      <c r="D183" s="146" t="s">
        <v>91</v>
      </c>
      <c r="E183" s="146" t="s">
        <v>224</v>
      </c>
      <c r="F183" s="146" t="s">
        <v>8</v>
      </c>
      <c r="G183" s="146" t="s">
        <v>49</v>
      </c>
      <c r="H183" s="147">
        <v>43040</v>
      </c>
      <c r="I183" s="147">
        <v>244</v>
      </c>
      <c r="J183" s="187"/>
      <c r="K183" s="148"/>
      <c r="L183" s="148"/>
    </row>
    <row r="184" spans="1:12" ht="67.5">
      <c r="A184" s="79" t="s">
        <v>218</v>
      </c>
      <c r="B184" s="80">
        <v>926</v>
      </c>
      <c r="C184" s="80" t="s">
        <v>101</v>
      </c>
      <c r="D184" s="80" t="s">
        <v>91</v>
      </c>
      <c r="E184" s="80" t="s">
        <v>224</v>
      </c>
      <c r="F184" s="80" t="s">
        <v>8</v>
      </c>
      <c r="G184" s="80" t="s">
        <v>89</v>
      </c>
      <c r="H184" s="81"/>
      <c r="I184" s="81"/>
      <c r="J184" s="82">
        <f>J185</f>
        <v>0</v>
      </c>
      <c r="K184" s="82">
        <f>K185</f>
        <v>50</v>
      </c>
      <c r="L184" s="82">
        <f>L185</f>
        <v>50</v>
      </c>
    </row>
    <row r="185" spans="1:12">
      <c r="A185" s="79" t="s">
        <v>110</v>
      </c>
      <c r="B185" s="80">
        <v>926</v>
      </c>
      <c r="C185" s="80" t="s">
        <v>101</v>
      </c>
      <c r="D185" s="80" t="s">
        <v>91</v>
      </c>
      <c r="E185" s="80" t="s">
        <v>224</v>
      </c>
      <c r="F185" s="80" t="s">
        <v>8</v>
      </c>
      <c r="G185" s="80" t="s">
        <v>89</v>
      </c>
      <c r="H185" s="81">
        <v>43040</v>
      </c>
      <c r="I185" s="81"/>
      <c r="J185" s="82">
        <f t="shared" ref="J185:L187" si="34">J186</f>
        <v>0</v>
      </c>
      <c r="K185" s="82">
        <f t="shared" si="34"/>
        <v>50</v>
      </c>
      <c r="L185" s="82">
        <f t="shared" si="34"/>
        <v>50</v>
      </c>
    </row>
    <row r="186" spans="1:12" ht="33.75">
      <c r="A186" s="79" t="s">
        <v>62</v>
      </c>
      <c r="B186" s="80">
        <v>926</v>
      </c>
      <c r="C186" s="80" t="s">
        <v>101</v>
      </c>
      <c r="D186" s="80" t="s">
        <v>91</v>
      </c>
      <c r="E186" s="80" t="s">
        <v>224</v>
      </c>
      <c r="F186" s="80" t="s">
        <v>8</v>
      </c>
      <c r="G186" s="80" t="s">
        <v>89</v>
      </c>
      <c r="H186" s="81">
        <v>43040</v>
      </c>
      <c r="I186" s="81">
        <v>200</v>
      </c>
      <c r="J186" s="82">
        <f t="shared" si="34"/>
        <v>0</v>
      </c>
      <c r="K186" s="82">
        <f t="shared" si="34"/>
        <v>50</v>
      </c>
      <c r="L186" s="82">
        <f t="shared" si="34"/>
        <v>50</v>
      </c>
    </row>
    <row r="187" spans="1:12" ht="33.75">
      <c r="A187" s="79" t="s">
        <v>63</v>
      </c>
      <c r="B187" s="80">
        <v>926</v>
      </c>
      <c r="C187" s="80" t="s">
        <v>101</v>
      </c>
      <c r="D187" s="80" t="s">
        <v>91</v>
      </c>
      <c r="E187" s="80" t="s">
        <v>224</v>
      </c>
      <c r="F187" s="80" t="s">
        <v>8</v>
      </c>
      <c r="G187" s="80" t="s">
        <v>89</v>
      </c>
      <c r="H187" s="81">
        <v>43040</v>
      </c>
      <c r="I187" s="81">
        <v>240</v>
      </c>
      <c r="J187" s="82">
        <f t="shared" si="34"/>
        <v>0</v>
      </c>
      <c r="K187" s="82">
        <f t="shared" si="34"/>
        <v>50</v>
      </c>
      <c r="L187" s="82">
        <f t="shared" si="34"/>
        <v>50</v>
      </c>
    </row>
    <row r="188" spans="1:12" s="149" customFormat="1" hidden="1">
      <c r="A188" s="150" t="s">
        <v>64</v>
      </c>
      <c r="B188" s="146">
        <v>926</v>
      </c>
      <c r="C188" s="146" t="s">
        <v>101</v>
      </c>
      <c r="D188" s="146" t="s">
        <v>91</v>
      </c>
      <c r="E188" s="146" t="s">
        <v>224</v>
      </c>
      <c r="F188" s="146" t="s">
        <v>8</v>
      </c>
      <c r="G188" s="146" t="s">
        <v>89</v>
      </c>
      <c r="H188" s="147">
        <v>43040</v>
      </c>
      <c r="I188" s="147">
        <v>244</v>
      </c>
      <c r="J188" s="187"/>
      <c r="K188" s="148">
        <v>50</v>
      </c>
      <c r="L188" s="148">
        <v>50</v>
      </c>
    </row>
    <row r="189" spans="1:12" ht="22.5">
      <c r="A189" s="79" t="s">
        <v>219</v>
      </c>
      <c r="B189" s="80">
        <v>926</v>
      </c>
      <c r="C189" s="80" t="s">
        <v>101</v>
      </c>
      <c r="D189" s="80" t="s">
        <v>91</v>
      </c>
      <c r="E189" s="80" t="s">
        <v>224</v>
      </c>
      <c r="F189" s="80" t="s">
        <v>9</v>
      </c>
      <c r="G189" s="80" t="s">
        <v>81</v>
      </c>
      <c r="H189" s="81"/>
      <c r="I189" s="81"/>
      <c r="J189" s="82">
        <f>J190+J195+J200+J205+J210+J215</f>
        <v>260</v>
      </c>
      <c r="K189" s="82">
        <f>K190+K195+K200+K205+K210</f>
        <v>263.5</v>
      </c>
      <c r="L189" s="82">
        <f>L190+L195+L200+L205+L210</f>
        <v>223</v>
      </c>
    </row>
    <row r="190" spans="1:12" ht="45">
      <c r="A190" s="79" t="s">
        <v>103</v>
      </c>
      <c r="B190" s="80">
        <v>926</v>
      </c>
      <c r="C190" s="80" t="s">
        <v>101</v>
      </c>
      <c r="D190" s="80" t="s">
        <v>91</v>
      </c>
      <c r="E190" s="80" t="s">
        <v>224</v>
      </c>
      <c r="F190" s="80" t="s">
        <v>9</v>
      </c>
      <c r="G190" s="80" t="s">
        <v>49</v>
      </c>
      <c r="H190" s="81"/>
      <c r="I190" s="81"/>
      <c r="J190" s="82">
        <f>J191</f>
        <v>260</v>
      </c>
      <c r="K190" s="82">
        <f>K191</f>
        <v>206.3</v>
      </c>
      <c r="L190" s="82">
        <f>L191</f>
        <v>151.19999999999999</v>
      </c>
    </row>
    <row r="191" spans="1:12">
      <c r="A191" s="79" t="s">
        <v>104</v>
      </c>
      <c r="B191" s="80">
        <v>926</v>
      </c>
      <c r="C191" s="80" t="s">
        <v>101</v>
      </c>
      <c r="D191" s="80" t="s">
        <v>91</v>
      </c>
      <c r="E191" s="80" t="s">
        <v>224</v>
      </c>
      <c r="F191" s="80" t="s">
        <v>9</v>
      </c>
      <c r="G191" s="80" t="s">
        <v>49</v>
      </c>
      <c r="H191" s="81" t="s">
        <v>105</v>
      </c>
      <c r="I191" s="81"/>
      <c r="J191" s="82">
        <f>J193</f>
        <v>260</v>
      </c>
      <c r="K191" s="82">
        <f>K193</f>
        <v>206.3</v>
      </c>
      <c r="L191" s="82">
        <f>L193</f>
        <v>151.19999999999999</v>
      </c>
    </row>
    <row r="192" spans="1:12" ht="33.75">
      <c r="A192" s="79" t="s">
        <v>62</v>
      </c>
      <c r="B192" s="80">
        <v>926</v>
      </c>
      <c r="C192" s="80" t="s">
        <v>101</v>
      </c>
      <c r="D192" s="80" t="s">
        <v>91</v>
      </c>
      <c r="E192" s="80" t="s">
        <v>224</v>
      </c>
      <c r="F192" s="80" t="s">
        <v>9</v>
      </c>
      <c r="G192" s="80" t="s">
        <v>49</v>
      </c>
      <c r="H192" s="81" t="s">
        <v>105</v>
      </c>
      <c r="I192" s="81">
        <v>200</v>
      </c>
      <c r="J192" s="82">
        <f t="shared" ref="J192:L193" si="35">J193</f>
        <v>260</v>
      </c>
      <c r="K192" s="82">
        <f t="shared" si="35"/>
        <v>206.3</v>
      </c>
      <c r="L192" s="82">
        <f t="shared" si="35"/>
        <v>151.19999999999999</v>
      </c>
    </row>
    <row r="193" spans="1:12" ht="33.75">
      <c r="A193" s="79" t="s">
        <v>63</v>
      </c>
      <c r="B193" s="80">
        <v>926</v>
      </c>
      <c r="C193" s="80" t="s">
        <v>101</v>
      </c>
      <c r="D193" s="80" t="s">
        <v>91</v>
      </c>
      <c r="E193" s="80" t="s">
        <v>224</v>
      </c>
      <c r="F193" s="80" t="s">
        <v>9</v>
      </c>
      <c r="G193" s="80" t="s">
        <v>49</v>
      </c>
      <c r="H193" s="81" t="s">
        <v>105</v>
      </c>
      <c r="I193" s="81">
        <v>240</v>
      </c>
      <c r="J193" s="82">
        <f t="shared" si="35"/>
        <v>260</v>
      </c>
      <c r="K193" s="82">
        <f t="shared" si="35"/>
        <v>206.3</v>
      </c>
      <c r="L193" s="82">
        <f>L194</f>
        <v>151.19999999999999</v>
      </c>
    </row>
    <row r="194" spans="1:12" hidden="1">
      <c r="A194" s="87" t="s">
        <v>66</v>
      </c>
      <c r="B194" s="84">
        <v>926</v>
      </c>
      <c r="C194" s="84" t="s">
        <v>101</v>
      </c>
      <c r="D194" s="84" t="s">
        <v>91</v>
      </c>
      <c r="E194" s="84" t="s">
        <v>224</v>
      </c>
      <c r="F194" s="84" t="s">
        <v>9</v>
      </c>
      <c r="G194" s="84" t="s">
        <v>49</v>
      </c>
      <c r="H194" s="85" t="s">
        <v>105</v>
      </c>
      <c r="I194" s="85">
        <v>247</v>
      </c>
      <c r="J194" s="187">
        <v>260</v>
      </c>
      <c r="K194" s="86">
        <v>206.3</v>
      </c>
      <c r="L194" s="86">
        <v>151.19999999999999</v>
      </c>
    </row>
    <row r="195" spans="1:12" ht="23.25" hidden="1" customHeight="1">
      <c r="A195" s="79" t="s">
        <v>220</v>
      </c>
      <c r="B195" s="80">
        <v>926</v>
      </c>
      <c r="C195" s="80" t="s">
        <v>101</v>
      </c>
      <c r="D195" s="80" t="s">
        <v>91</v>
      </c>
      <c r="E195" s="80" t="s">
        <v>224</v>
      </c>
      <c r="F195" s="80" t="s">
        <v>9</v>
      </c>
      <c r="G195" s="80" t="s">
        <v>89</v>
      </c>
      <c r="H195" s="81"/>
      <c r="I195" s="81"/>
      <c r="J195" s="82">
        <f>J196</f>
        <v>0</v>
      </c>
      <c r="K195" s="82">
        <f>K196</f>
        <v>0</v>
      </c>
      <c r="L195" s="82">
        <f>L196</f>
        <v>0</v>
      </c>
    </row>
    <row r="196" spans="1:12" hidden="1">
      <c r="A196" s="79" t="s">
        <v>106</v>
      </c>
      <c r="B196" s="80">
        <v>926</v>
      </c>
      <c r="C196" s="80" t="s">
        <v>101</v>
      </c>
      <c r="D196" s="80" t="s">
        <v>91</v>
      </c>
      <c r="E196" s="80" t="s">
        <v>224</v>
      </c>
      <c r="F196" s="80" t="s">
        <v>9</v>
      </c>
      <c r="G196" s="80" t="s">
        <v>89</v>
      </c>
      <c r="H196" s="81" t="s">
        <v>107</v>
      </c>
      <c r="I196" s="81"/>
      <c r="J196" s="82">
        <f>J197</f>
        <v>0</v>
      </c>
      <c r="K196" s="82">
        <f t="shared" ref="J196:L198" si="36">K197</f>
        <v>0</v>
      </c>
      <c r="L196" s="82">
        <f t="shared" si="36"/>
        <v>0</v>
      </c>
    </row>
    <row r="197" spans="1:12" ht="33.75" hidden="1">
      <c r="A197" s="79" t="s">
        <v>62</v>
      </c>
      <c r="B197" s="80">
        <v>926</v>
      </c>
      <c r="C197" s="80" t="s">
        <v>101</v>
      </c>
      <c r="D197" s="80" t="s">
        <v>91</v>
      </c>
      <c r="E197" s="80" t="s">
        <v>224</v>
      </c>
      <c r="F197" s="80" t="s">
        <v>9</v>
      </c>
      <c r="G197" s="80" t="s">
        <v>89</v>
      </c>
      <c r="H197" s="81" t="s">
        <v>107</v>
      </c>
      <c r="I197" s="81">
        <v>200</v>
      </c>
      <c r="J197" s="82">
        <f>J198</f>
        <v>0</v>
      </c>
      <c r="K197" s="82">
        <f>K198</f>
        <v>0</v>
      </c>
      <c r="L197" s="82">
        <f>L198</f>
        <v>0</v>
      </c>
    </row>
    <row r="198" spans="1:12" ht="33.75" hidden="1">
      <c r="A198" s="79" t="s">
        <v>63</v>
      </c>
      <c r="B198" s="80">
        <v>926</v>
      </c>
      <c r="C198" s="80" t="s">
        <v>101</v>
      </c>
      <c r="D198" s="80" t="s">
        <v>91</v>
      </c>
      <c r="E198" s="80" t="s">
        <v>224</v>
      </c>
      <c r="F198" s="80" t="s">
        <v>9</v>
      </c>
      <c r="G198" s="80" t="s">
        <v>89</v>
      </c>
      <c r="H198" s="81" t="s">
        <v>107</v>
      </c>
      <c r="I198" s="81">
        <v>240</v>
      </c>
      <c r="J198" s="82">
        <f t="shared" si="36"/>
        <v>0</v>
      </c>
      <c r="K198" s="82">
        <f t="shared" si="36"/>
        <v>0</v>
      </c>
      <c r="L198" s="82">
        <f t="shared" si="36"/>
        <v>0</v>
      </c>
    </row>
    <row r="199" spans="1:12" hidden="1">
      <c r="A199" s="83" t="s">
        <v>64</v>
      </c>
      <c r="B199" s="84">
        <v>926</v>
      </c>
      <c r="C199" s="84" t="s">
        <v>101</v>
      </c>
      <c r="D199" s="84" t="s">
        <v>91</v>
      </c>
      <c r="E199" s="84" t="s">
        <v>224</v>
      </c>
      <c r="F199" s="84" t="s">
        <v>9</v>
      </c>
      <c r="G199" s="84" t="s">
        <v>89</v>
      </c>
      <c r="H199" s="85" t="s">
        <v>107</v>
      </c>
      <c r="I199" s="85">
        <v>244</v>
      </c>
      <c r="J199" s="86"/>
      <c r="K199" s="86"/>
      <c r="L199" s="86"/>
    </row>
    <row r="200" spans="1:12" ht="22.5" hidden="1">
      <c r="A200" s="79" t="s">
        <v>225</v>
      </c>
      <c r="B200" s="80">
        <v>926</v>
      </c>
      <c r="C200" s="80" t="s">
        <v>101</v>
      </c>
      <c r="D200" s="80" t="s">
        <v>91</v>
      </c>
      <c r="E200" s="80" t="s">
        <v>224</v>
      </c>
      <c r="F200" s="80" t="s">
        <v>9</v>
      </c>
      <c r="G200" s="80" t="s">
        <v>91</v>
      </c>
      <c r="H200" s="81"/>
      <c r="I200" s="81"/>
      <c r="J200" s="82">
        <f>J201</f>
        <v>0</v>
      </c>
      <c r="K200" s="82">
        <f>K201</f>
        <v>0</v>
      </c>
      <c r="L200" s="82">
        <f>L201</f>
        <v>0</v>
      </c>
    </row>
    <row r="201" spans="1:12" ht="13.5" hidden="1" customHeight="1">
      <c r="A201" s="79" t="s">
        <v>108</v>
      </c>
      <c r="B201" s="80">
        <v>926</v>
      </c>
      <c r="C201" s="80" t="s">
        <v>101</v>
      </c>
      <c r="D201" s="80" t="s">
        <v>91</v>
      </c>
      <c r="E201" s="80" t="s">
        <v>224</v>
      </c>
      <c r="F201" s="80" t="s">
        <v>9</v>
      </c>
      <c r="G201" s="80" t="s">
        <v>91</v>
      </c>
      <c r="H201" s="81" t="s">
        <v>109</v>
      </c>
      <c r="I201" s="81"/>
      <c r="J201" s="82">
        <f>J202</f>
        <v>0</v>
      </c>
      <c r="K201" s="82">
        <f t="shared" ref="J201:L203" si="37">K202</f>
        <v>0</v>
      </c>
      <c r="L201" s="82">
        <f t="shared" si="37"/>
        <v>0</v>
      </c>
    </row>
    <row r="202" spans="1:12" ht="33.75" hidden="1">
      <c r="A202" s="79" t="s">
        <v>62</v>
      </c>
      <c r="B202" s="80">
        <v>926</v>
      </c>
      <c r="C202" s="80" t="s">
        <v>101</v>
      </c>
      <c r="D202" s="80" t="s">
        <v>91</v>
      </c>
      <c r="E202" s="80" t="s">
        <v>224</v>
      </c>
      <c r="F202" s="80" t="s">
        <v>9</v>
      </c>
      <c r="G202" s="80" t="s">
        <v>91</v>
      </c>
      <c r="H202" s="81" t="s">
        <v>109</v>
      </c>
      <c r="I202" s="81">
        <v>200</v>
      </c>
      <c r="J202" s="82">
        <f>J203</f>
        <v>0</v>
      </c>
      <c r="K202" s="82">
        <f>K203</f>
        <v>0</v>
      </c>
      <c r="L202" s="82">
        <f>L203</f>
        <v>0</v>
      </c>
    </row>
    <row r="203" spans="1:12" ht="33.75" hidden="1">
      <c r="A203" s="79" t="s">
        <v>63</v>
      </c>
      <c r="B203" s="80">
        <v>926</v>
      </c>
      <c r="C203" s="80" t="s">
        <v>101</v>
      </c>
      <c r="D203" s="80" t="s">
        <v>91</v>
      </c>
      <c r="E203" s="80" t="s">
        <v>224</v>
      </c>
      <c r="F203" s="80" t="s">
        <v>9</v>
      </c>
      <c r="G203" s="80" t="s">
        <v>91</v>
      </c>
      <c r="H203" s="81" t="s">
        <v>109</v>
      </c>
      <c r="I203" s="81">
        <v>240</v>
      </c>
      <c r="J203" s="82">
        <f t="shared" si="37"/>
        <v>0</v>
      </c>
      <c r="K203" s="82">
        <f t="shared" si="37"/>
        <v>0</v>
      </c>
      <c r="L203" s="82">
        <f t="shared" si="37"/>
        <v>0</v>
      </c>
    </row>
    <row r="204" spans="1:12" hidden="1">
      <c r="A204" s="83" t="s">
        <v>64</v>
      </c>
      <c r="B204" s="84">
        <v>926</v>
      </c>
      <c r="C204" s="84" t="s">
        <v>101</v>
      </c>
      <c r="D204" s="84" t="s">
        <v>91</v>
      </c>
      <c r="E204" s="84" t="s">
        <v>224</v>
      </c>
      <c r="F204" s="84" t="s">
        <v>9</v>
      </c>
      <c r="G204" s="84" t="s">
        <v>91</v>
      </c>
      <c r="H204" s="85" t="s">
        <v>109</v>
      </c>
      <c r="I204" s="85">
        <v>244</v>
      </c>
      <c r="J204" s="187"/>
      <c r="K204" s="86"/>
      <c r="L204" s="86"/>
    </row>
    <row r="205" spans="1:12" ht="33.75" hidden="1">
      <c r="A205" s="79" t="s">
        <v>221</v>
      </c>
      <c r="B205" s="80">
        <v>926</v>
      </c>
      <c r="C205" s="80" t="s">
        <v>101</v>
      </c>
      <c r="D205" s="80" t="s">
        <v>91</v>
      </c>
      <c r="E205" s="80" t="s">
        <v>224</v>
      </c>
      <c r="F205" s="80" t="s">
        <v>9</v>
      </c>
      <c r="G205" s="80" t="s">
        <v>51</v>
      </c>
      <c r="H205" s="81"/>
      <c r="I205" s="81"/>
      <c r="J205" s="82">
        <f>J206</f>
        <v>0</v>
      </c>
      <c r="K205" s="82">
        <f>K206</f>
        <v>0</v>
      </c>
      <c r="L205" s="82">
        <f>L206</f>
        <v>0</v>
      </c>
    </row>
    <row r="206" spans="1:12" hidden="1">
      <c r="A206" s="79" t="s">
        <v>110</v>
      </c>
      <c r="B206" s="80">
        <v>926</v>
      </c>
      <c r="C206" s="80" t="s">
        <v>101</v>
      </c>
      <c r="D206" s="80" t="s">
        <v>91</v>
      </c>
      <c r="E206" s="80" t="s">
        <v>224</v>
      </c>
      <c r="F206" s="80" t="s">
        <v>9</v>
      </c>
      <c r="G206" s="80" t="s">
        <v>51</v>
      </c>
      <c r="H206" s="81" t="s">
        <v>111</v>
      </c>
      <c r="I206" s="81"/>
      <c r="J206" s="82">
        <f>J207</f>
        <v>0</v>
      </c>
      <c r="K206" s="82">
        <f t="shared" ref="J206:L208" si="38">K207</f>
        <v>0</v>
      </c>
      <c r="L206" s="82">
        <f t="shared" si="38"/>
        <v>0</v>
      </c>
    </row>
    <row r="207" spans="1:12" ht="33.75" hidden="1">
      <c r="A207" s="79" t="s">
        <v>62</v>
      </c>
      <c r="B207" s="80">
        <v>926</v>
      </c>
      <c r="C207" s="80" t="s">
        <v>101</v>
      </c>
      <c r="D207" s="80" t="s">
        <v>91</v>
      </c>
      <c r="E207" s="80" t="s">
        <v>224</v>
      </c>
      <c r="F207" s="80" t="s">
        <v>9</v>
      </c>
      <c r="G207" s="80" t="s">
        <v>51</v>
      </c>
      <c r="H207" s="81" t="s">
        <v>111</v>
      </c>
      <c r="I207" s="81">
        <v>200</v>
      </c>
      <c r="J207" s="82">
        <f>J208</f>
        <v>0</v>
      </c>
      <c r="K207" s="82">
        <f>K208</f>
        <v>0</v>
      </c>
      <c r="L207" s="82">
        <f>L208</f>
        <v>0</v>
      </c>
    </row>
    <row r="208" spans="1:12" ht="33.75" hidden="1">
      <c r="A208" s="79" t="s">
        <v>63</v>
      </c>
      <c r="B208" s="80">
        <v>926</v>
      </c>
      <c r="C208" s="80" t="s">
        <v>101</v>
      </c>
      <c r="D208" s="80" t="s">
        <v>91</v>
      </c>
      <c r="E208" s="80" t="s">
        <v>224</v>
      </c>
      <c r="F208" s="80" t="s">
        <v>9</v>
      </c>
      <c r="G208" s="80" t="s">
        <v>51</v>
      </c>
      <c r="H208" s="81" t="s">
        <v>111</v>
      </c>
      <c r="I208" s="81">
        <v>240</v>
      </c>
      <c r="J208" s="82">
        <f t="shared" si="38"/>
        <v>0</v>
      </c>
      <c r="K208" s="82">
        <f t="shared" si="38"/>
        <v>0</v>
      </c>
      <c r="L208" s="82">
        <f t="shared" si="38"/>
        <v>0</v>
      </c>
    </row>
    <row r="209" spans="1:13" hidden="1">
      <c r="A209" s="83" t="s">
        <v>64</v>
      </c>
      <c r="B209" s="84">
        <v>926</v>
      </c>
      <c r="C209" s="84" t="s">
        <v>101</v>
      </c>
      <c r="D209" s="84" t="s">
        <v>91</v>
      </c>
      <c r="E209" s="84" t="s">
        <v>224</v>
      </c>
      <c r="F209" s="84" t="s">
        <v>9</v>
      </c>
      <c r="G209" s="84" t="s">
        <v>51</v>
      </c>
      <c r="H209" s="85" t="s">
        <v>111</v>
      </c>
      <c r="I209" s="85">
        <v>244</v>
      </c>
      <c r="J209" s="187"/>
      <c r="K209" s="86"/>
      <c r="L209" s="86"/>
    </row>
    <row r="210" spans="1:13" ht="33.75">
      <c r="A210" s="79" t="s">
        <v>222</v>
      </c>
      <c r="B210" s="80">
        <v>926</v>
      </c>
      <c r="C210" s="80" t="s">
        <v>101</v>
      </c>
      <c r="D210" s="80" t="s">
        <v>91</v>
      </c>
      <c r="E210" s="80" t="s">
        <v>224</v>
      </c>
      <c r="F210" s="80" t="s">
        <v>9</v>
      </c>
      <c r="G210" s="80" t="s">
        <v>101</v>
      </c>
      <c r="H210" s="81"/>
      <c r="I210" s="81"/>
      <c r="J210" s="82">
        <f>J211</f>
        <v>0</v>
      </c>
      <c r="K210" s="82">
        <f>K211</f>
        <v>57.2</v>
      </c>
      <c r="L210" s="82">
        <f>L211</f>
        <v>71.8</v>
      </c>
    </row>
    <row r="211" spans="1:13">
      <c r="A211" s="79" t="s">
        <v>110</v>
      </c>
      <c r="B211" s="80" t="s">
        <v>226</v>
      </c>
      <c r="C211" s="80" t="s">
        <v>101</v>
      </c>
      <c r="D211" s="80" t="s">
        <v>91</v>
      </c>
      <c r="E211" s="80" t="s">
        <v>224</v>
      </c>
      <c r="F211" s="80" t="s">
        <v>9</v>
      </c>
      <c r="G211" s="80" t="s">
        <v>101</v>
      </c>
      <c r="H211" s="81">
        <v>43040</v>
      </c>
      <c r="I211" s="81"/>
      <c r="J211" s="82">
        <f t="shared" ref="J211:L213" si="39">J212</f>
        <v>0</v>
      </c>
      <c r="K211" s="82">
        <f t="shared" si="39"/>
        <v>57.2</v>
      </c>
      <c r="L211" s="82">
        <f t="shared" si="39"/>
        <v>71.8</v>
      </c>
    </row>
    <row r="212" spans="1:13" ht="33.75">
      <c r="A212" s="79" t="s">
        <v>62</v>
      </c>
      <c r="B212" s="80">
        <v>926</v>
      </c>
      <c r="C212" s="80" t="s">
        <v>101</v>
      </c>
      <c r="D212" s="80" t="s">
        <v>91</v>
      </c>
      <c r="E212" s="80" t="s">
        <v>224</v>
      </c>
      <c r="F212" s="80" t="s">
        <v>9</v>
      </c>
      <c r="G212" s="80" t="s">
        <v>101</v>
      </c>
      <c r="H212" s="81">
        <v>43040</v>
      </c>
      <c r="I212" s="81">
        <v>200</v>
      </c>
      <c r="J212" s="82">
        <f t="shared" si="39"/>
        <v>0</v>
      </c>
      <c r="K212" s="82">
        <f t="shared" si="39"/>
        <v>57.2</v>
      </c>
      <c r="L212" s="82">
        <f t="shared" si="39"/>
        <v>71.8</v>
      </c>
    </row>
    <row r="213" spans="1:13" ht="33.75">
      <c r="A213" s="79" t="s">
        <v>63</v>
      </c>
      <c r="B213" s="80">
        <v>926</v>
      </c>
      <c r="C213" s="80" t="s">
        <v>101</v>
      </c>
      <c r="D213" s="80" t="s">
        <v>91</v>
      </c>
      <c r="E213" s="80" t="s">
        <v>224</v>
      </c>
      <c r="F213" s="80" t="s">
        <v>9</v>
      </c>
      <c r="G213" s="80" t="s">
        <v>101</v>
      </c>
      <c r="H213" s="81">
        <v>43040</v>
      </c>
      <c r="I213" s="81">
        <v>240</v>
      </c>
      <c r="J213" s="82">
        <f t="shared" si="39"/>
        <v>0</v>
      </c>
      <c r="K213" s="82">
        <f t="shared" si="39"/>
        <v>57.2</v>
      </c>
      <c r="L213" s="82">
        <f t="shared" si="39"/>
        <v>71.8</v>
      </c>
    </row>
    <row r="214" spans="1:13" s="149" customFormat="1" hidden="1">
      <c r="A214" s="150" t="s">
        <v>64</v>
      </c>
      <c r="B214" s="146">
        <v>926</v>
      </c>
      <c r="C214" s="146" t="s">
        <v>101</v>
      </c>
      <c r="D214" s="146" t="s">
        <v>91</v>
      </c>
      <c r="E214" s="146" t="s">
        <v>224</v>
      </c>
      <c r="F214" s="146" t="s">
        <v>9</v>
      </c>
      <c r="G214" s="146" t="s">
        <v>101</v>
      </c>
      <c r="H214" s="147">
        <v>43040</v>
      </c>
      <c r="I214" s="147">
        <v>244</v>
      </c>
      <c r="J214" s="186">
        <v>0</v>
      </c>
      <c r="K214" s="187">
        <v>57.2</v>
      </c>
      <c r="L214" s="148">
        <v>71.8</v>
      </c>
    </row>
    <row r="215" spans="1:13" ht="45" hidden="1">
      <c r="A215" s="159" t="s">
        <v>252</v>
      </c>
      <c r="B215" s="160" t="s">
        <v>246</v>
      </c>
      <c r="C215" s="160" t="s">
        <v>101</v>
      </c>
      <c r="D215" s="160" t="s">
        <v>91</v>
      </c>
      <c r="E215" s="160" t="s">
        <v>224</v>
      </c>
      <c r="F215" s="160" t="s">
        <v>9</v>
      </c>
      <c r="G215" s="160" t="s">
        <v>115</v>
      </c>
      <c r="H215" s="152"/>
      <c r="I215" s="152"/>
      <c r="J215" s="154">
        <f>J216+J220+J224</f>
        <v>0</v>
      </c>
      <c r="K215" s="154"/>
      <c r="L215" s="154"/>
    </row>
    <row r="216" spans="1:13" s="149" customFormat="1" ht="15.75" hidden="1" customHeight="1">
      <c r="A216" s="139" t="s">
        <v>108</v>
      </c>
      <c r="B216" s="140">
        <v>926</v>
      </c>
      <c r="C216" s="140" t="s">
        <v>101</v>
      </c>
      <c r="D216" s="140" t="s">
        <v>91</v>
      </c>
      <c r="E216" s="140" t="s">
        <v>224</v>
      </c>
      <c r="F216" s="140" t="s">
        <v>9</v>
      </c>
      <c r="G216" s="140" t="s">
        <v>115</v>
      </c>
      <c r="H216" s="141">
        <v>43030</v>
      </c>
      <c r="I216" s="141"/>
      <c r="J216" s="142">
        <f>J217</f>
        <v>0</v>
      </c>
      <c r="K216" s="142"/>
      <c r="L216" s="142"/>
    </row>
    <row r="217" spans="1:13" s="149" customFormat="1" ht="33.75" hidden="1">
      <c r="A217" s="139" t="s">
        <v>62</v>
      </c>
      <c r="B217" s="140">
        <v>926</v>
      </c>
      <c r="C217" s="140" t="s">
        <v>101</v>
      </c>
      <c r="D217" s="140" t="s">
        <v>91</v>
      </c>
      <c r="E217" s="140" t="s">
        <v>224</v>
      </c>
      <c r="F217" s="140" t="s">
        <v>9</v>
      </c>
      <c r="G217" s="140" t="s">
        <v>115</v>
      </c>
      <c r="H217" s="141">
        <v>43030</v>
      </c>
      <c r="I217" s="141">
        <v>200</v>
      </c>
      <c r="J217" s="142">
        <f>J218</f>
        <v>0</v>
      </c>
      <c r="K217" s="142"/>
      <c r="L217" s="142"/>
    </row>
    <row r="218" spans="1:13" s="149" customFormat="1" ht="33.75" hidden="1">
      <c r="A218" s="139" t="s">
        <v>63</v>
      </c>
      <c r="B218" s="140">
        <v>926</v>
      </c>
      <c r="C218" s="140" t="s">
        <v>101</v>
      </c>
      <c r="D218" s="140" t="s">
        <v>91</v>
      </c>
      <c r="E218" s="140" t="s">
        <v>224</v>
      </c>
      <c r="F218" s="140" t="s">
        <v>9</v>
      </c>
      <c r="G218" s="140" t="s">
        <v>115</v>
      </c>
      <c r="H218" s="141">
        <v>43030</v>
      </c>
      <c r="I218" s="141">
        <v>240</v>
      </c>
      <c r="J218" s="142">
        <f>J219</f>
        <v>0</v>
      </c>
      <c r="K218" s="142"/>
      <c r="L218" s="142"/>
    </row>
    <row r="219" spans="1:13" s="149" customFormat="1" hidden="1">
      <c r="A219" s="150" t="s">
        <v>64</v>
      </c>
      <c r="B219" s="146">
        <v>926</v>
      </c>
      <c r="C219" s="146" t="s">
        <v>101</v>
      </c>
      <c r="D219" s="146" t="s">
        <v>91</v>
      </c>
      <c r="E219" s="146" t="s">
        <v>224</v>
      </c>
      <c r="F219" s="146" t="s">
        <v>9</v>
      </c>
      <c r="G219" s="146" t="s">
        <v>115</v>
      </c>
      <c r="H219" s="147">
        <v>43030</v>
      </c>
      <c r="I219" s="147">
        <v>244</v>
      </c>
      <c r="J219" s="187"/>
      <c r="K219" s="148"/>
      <c r="L219" s="148"/>
    </row>
    <row r="220" spans="1:13" s="144" customFormat="1" hidden="1">
      <c r="A220" s="139" t="s">
        <v>110</v>
      </c>
      <c r="B220" s="140">
        <v>926</v>
      </c>
      <c r="C220" s="140" t="s">
        <v>101</v>
      </c>
      <c r="D220" s="140" t="s">
        <v>91</v>
      </c>
      <c r="E220" s="140" t="s">
        <v>224</v>
      </c>
      <c r="F220" s="140" t="s">
        <v>9</v>
      </c>
      <c r="G220" s="140" t="s">
        <v>115</v>
      </c>
      <c r="H220" s="141">
        <v>43040</v>
      </c>
      <c r="I220" s="141"/>
      <c r="J220" s="142">
        <f>J221</f>
        <v>0</v>
      </c>
      <c r="K220" s="142"/>
      <c r="L220" s="142"/>
    </row>
    <row r="221" spans="1:13" s="144" customFormat="1" ht="33.75" hidden="1">
      <c r="A221" s="139" t="s">
        <v>62</v>
      </c>
      <c r="B221" s="140">
        <v>926</v>
      </c>
      <c r="C221" s="140" t="s">
        <v>101</v>
      </c>
      <c r="D221" s="140" t="s">
        <v>91</v>
      </c>
      <c r="E221" s="140" t="s">
        <v>224</v>
      </c>
      <c r="F221" s="140" t="s">
        <v>9</v>
      </c>
      <c r="G221" s="140" t="s">
        <v>115</v>
      </c>
      <c r="H221" s="141">
        <v>43040</v>
      </c>
      <c r="I221" s="141">
        <v>200</v>
      </c>
      <c r="J221" s="142">
        <f>J222</f>
        <v>0</v>
      </c>
      <c r="K221" s="142"/>
      <c r="L221" s="142"/>
    </row>
    <row r="222" spans="1:13" s="144" customFormat="1" ht="33.75" hidden="1">
      <c r="A222" s="139" t="s">
        <v>63</v>
      </c>
      <c r="B222" s="140">
        <v>926</v>
      </c>
      <c r="C222" s="140" t="s">
        <v>101</v>
      </c>
      <c r="D222" s="140" t="s">
        <v>91</v>
      </c>
      <c r="E222" s="140" t="s">
        <v>224</v>
      </c>
      <c r="F222" s="140" t="s">
        <v>9</v>
      </c>
      <c r="G222" s="140" t="s">
        <v>115</v>
      </c>
      <c r="H222" s="141">
        <v>43040</v>
      </c>
      <c r="I222" s="141">
        <v>240</v>
      </c>
      <c r="J222" s="142">
        <f>J223</f>
        <v>0</v>
      </c>
      <c r="K222" s="142"/>
      <c r="L222" s="142"/>
    </row>
    <row r="223" spans="1:13" s="149" customFormat="1" hidden="1">
      <c r="A223" s="150" t="s">
        <v>64</v>
      </c>
      <c r="B223" s="146">
        <v>926</v>
      </c>
      <c r="C223" s="146" t="s">
        <v>101</v>
      </c>
      <c r="D223" s="146" t="s">
        <v>91</v>
      </c>
      <c r="E223" s="146" t="s">
        <v>224</v>
      </c>
      <c r="F223" s="146" t="s">
        <v>9</v>
      </c>
      <c r="G223" s="146" t="s">
        <v>115</v>
      </c>
      <c r="H223" s="147">
        <v>43040</v>
      </c>
      <c r="I223" s="147">
        <v>244</v>
      </c>
      <c r="J223" s="186"/>
      <c r="K223" s="148"/>
      <c r="L223" s="148"/>
      <c r="M223" s="190"/>
    </row>
    <row r="224" spans="1:13" s="144" customFormat="1" ht="33.75" hidden="1">
      <c r="A224" s="139" t="s">
        <v>251</v>
      </c>
      <c r="B224" s="140">
        <v>926</v>
      </c>
      <c r="C224" s="140" t="s">
        <v>101</v>
      </c>
      <c r="D224" s="140" t="s">
        <v>91</v>
      </c>
      <c r="E224" s="140" t="s">
        <v>224</v>
      </c>
      <c r="F224" s="140" t="s">
        <v>9</v>
      </c>
      <c r="G224" s="140" t="s">
        <v>115</v>
      </c>
      <c r="H224" s="141">
        <v>78090</v>
      </c>
      <c r="I224" s="141"/>
      <c r="J224" s="142">
        <f>J225</f>
        <v>0</v>
      </c>
      <c r="K224" s="142"/>
      <c r="L224" s="142"/>
    </row>
    <row r="225" spans="1:12" s="144" customFormat="1" ht="33.75" hidden="1">
      <c r="A225" s="139" t="s">
        <v>62</v>
      </c>
      <c r="B225" s="140">
        <v>926</v>
      </c>
      <c r="C225" s="140" t="s">
        <v>101</v>
      </c>
      <c r="D225" s="140" t="s">
        <v>91</v>
      </c>
      <c r="E225" s="140" t="s">
        <v>224</v>
      </c>
      <c r="F225" s="140" t="s">
        <v>9</v>
      </c>
      <c r="G225" s="140" t="s">
        <v>115</v>
      </c>
      <c r="H225" s="141">
        <v>78090</v>
      </c>
      <c r="I225" s="141">
        <v>200</v>
      </c>
      <c r="J225" s="142">
        <f>J226</f>
        <v>0</v>
      </c>
      <c r="K225" s="142"/>
      <c r="L225" s="142"/>
    </row>
    <row r="226" spans="1:12" s="144" customFormat="1" ht="33.75" hidden="1">
      <c r="A226" s="139" t="s">
        <v>63</v>
      </c>
      <c r="B226" s="140">
        <v>926</v>
      </c>
      <c r="C226" s="140" t="s">
        <v>101</v>
      </c>
      <c r="D226" s="140" t="s">
        <v>91</v>
      </c>
      <c r="E226" s="140" t="s">
        <v>224</v>
      </c>
      <c r="F226" s="140" t="s">
        <v>9</v>
      </c>
      <c r="G226" s="140" t="s">
        <v>115</v>
      </c>
      <c r="H226" s="141">
        <v>78090</v>
      </c>
      <c r="I226" s="141">
        <v>240</v>
      </c>
      <c r="J226" s="142">
        <f>J227</f>
        <v>0</v>
      </c>
      <c r="K226" s="142"/>
      <c r="L226" s="142"/>
    </row>
    <row r="227" spans="1:12" s="149" customFormat="1" hidden="1">
      <c r="A227" s="150" t="s">
        <v>64</v>
      </c>
      <c r="B227" s="146">
        <v>926</v>
      </c>
      <c r="C227" s="146" t="s">
        <v>101</v>
      </c>
      <c r="D227" s="146" t="s">
        <v>91</v>
      </c>
      <c r="E227" s="146" t="s">
        <v>224</v>
      </c>
      <c r="F227" s="146" t="s">
        <v>9</v>
      </c>
      <c r="G227" s="146" t="s">
        <v>115</v>
      </c>
      <c r="H227" s="147">
        <v>78090</v>
      </c>
      <c r="I227" s="147">
        <v>244</v>
      </c>
      <c r="J227" s="187"/>
      <c r="K227" s="148"/>
      <c r="L227" s="148"/>
    </row>
    <row r="228" spans="1:12" ht="33.75">
      <c r="A228" s="79" t="s">
        <v>210</v>
      </c>
      <c r="B228" s="80">
        <v>926</v>
      </c>
      <c r="C228" s="80" t="s">
        <v>101</v>
      </c>
      <c r="D228" s="80" t="s">
        <v>91</v>
      </c>
      <c r="E228" s="80" t="s">
        <v>78</v>
      </c>
      <c r="F228" s="80" t="s">
        <v>52</v>
      </c>
      <c r="G228" s="80"/>
      <c r="H228" s="81"/>
      <c r="I228" s="81"/>
      <c r="J228" s="82">
        <f t="shared" ref="J228:L228" si="40">J229</f>
        <v>10.065</v>
      </c>
      <c r="K228" s="82">
        <f t="shared" si="40"/>
        <v>10.1</v>
      </c>
      <c r="L228" s="82">
        <f t="shared" si="40"/>
        <v>10.1</v>
      </c>
    </row>
    <row r="229" spans="1:12" ht="45">
      <c r="A229" s="79" t="s">
        <v>211</v>
      </c>
      <c r="B229" s="80">
        <v>926</v>
      </c>
      <c r="C229" s="80" t="s">
        <v>101</v>
      </c>
      <c r="D229" s="80" t="s">
        <v>91</v>
      </c>
      <c r="E229" s="80" t="s">
        <v>78</v>
      </c>
      <c r="F229" s="80" t="s">
        <v>8</v>
      </c>
      <c r="G229" s="80"/>
      <c r="H229" s="81"/>
      <c r="I229" s="81"/>
      <c r="J229" s="82">
        <f>J230</f>
        <v>10.065</v>
      </c>
      <c r="K229" s="82">
        <f>K230</f>
        <v>10.1</v>
      </c>
      <c r="L229" s="82">
        <f>L230</f>
        <v>10.1</v>
      </c>
    </row>
    <row r="230" spans="1:12" ht="93.75" customHeight="1">
      <c r="A230" s="79" t="s">
        <v>112</v>
      </c>
      <c r="B230" s="80">
        <v>926</v>
      </c>
      <c r="C230" s="80" t="s">
        <v>101</v>
      </c>
      <c r="D230" s="80" t="s">
        <v>91</v>
      </c>
      <c r="E230" s="80" t="s">
        <v>78</v>
      </c>
      <c r="F230" s="80" t="s">
        <v>8</v>
      </c>
      <c r="G230" s="80" t="s">
        <v>81</v>
      </c>
      <c r="H230" s="81" t="s">
        <v>113</v>
      </c>
      <c r="I230" s="81"/>
      <c r="J230" s="82">
        <f t="shared" ref="J230:L232" si="41">J231</f>
        <v>10.065</v>
      </c>
      <c r="K230" s="82">
        <f t="shared" si="41"/>
        <v>10.1</v>
      </c>
      <c r="L230" s="82">
        <f t="shared" si="41"/>
        <v>10.1</v>
      </c>
    </row>
    <row r="231" spans="1:12" ht="33.75">
      <c r="A231" s="79" t="s">
        <v>62</v>
      </c>
      <c r="B231" s="80">
        <v>926</v>
      </c>
      <c r="C231" s="80" t="s">
        <v>101</v>
      </c>
      <c r="D231" s="80" t="s">
        <v>91</v>
      </c>
      <c r="E231" s="80" t="s">
        <v>78</v>
      </c>
      <c r="F231" s="80" t="s">
        <v>8</v>
      </c>
      <c r="G231" s="80" t="s">
        <v>81</v>
      </c>
      <c r="H231" s="81">
        <v>44104</v>
      </c>
      <c r="I231" s="81">
        <v>200</v>
      </c>
      <c r="J231" s="82">
        <f t="shared" si="41"/>
        <v>10.065</v>
      </c>
      <c r="K231" s="82">
        <f t="shared" si="41"/>
        <v>10.1</v>
      </c>
      <c r="L231" s="82">
        <f t="shared" si="41"/>
        <v>10.1</v>
      </c>
    </row>
    <row r="232" spans="1:12" ht="33.75">
      <c r="A232" s="79" t="s">
        <v>63</v>
      </c>
      <c r="B232" s="80">
        <v>926</v>
      </c>
      <c r="C232" s="80" t="s">
        <v>101</v>
      </c>
      <c r="D232" s="80" t="s">
        <v>91</v>
      </c>
      <c r="E232" s="80" t="s">
        <v>78</v>
      </c>
      <c r="F232" s="80" t="s">
        <v>8</v>
      </c>
      <c r="G232" s="80" t="s">
        <v>81</v>
      </c>
      <c r="H232" s="81" t="s">
        <v>113</v>
      </c>
      <c r="I232" s="81">
        <v>240</v>
      </c>
      <c r="J232" s="82">
        <f t="shared" si="41"/>
        <v>10.065</v>
      </c>
      <c r="K232" s="82">
        <f t="shared" si="41"/>
        <v>10.1</v>
      </c>
      <c r="L232" s="82">
        <f t="shared" si="41"/>
        <v>10.1</v>
      </c>
    </row>
    <row r="233" spans="1:12" hidden="1">
      <c r="A233" s="83" t="s">
        <v>64</v>
      </c>
      <c r="B233" s="84">
        <v>926</v>
      </c>
      <c r="C233" s="84" t="s">
        <v>101</v>
      </c>
      <c r="D233" s="84" t="s">
        <v>91</v>
      </c>
      <c r="E233" s="84" t="s">
        <v>78</v>
      </c>
      <c r="F233" s="84" t="s">
        <v>8</v>
      </c>
      <c r="G233" s="84" t="s">
        <v>81</v>
      </c>
      <c r="H233" s="85" t="s">
        <v>113</v>
      </c>
      <c r="I233" s="85">
        <v>244</v>
      </c>
      <c r="J233" s="86">
        <v>10.065</v>
      </c>
      <c r="K233" s="86">
        <v>10.1</v>
      </c>
      <c r="L233" s="86">
        <v>10.1</v>
      </c>
    </row>
    <row r="234" spans="1:12">
      <c r="A234" s="75" t="s">
        <v>114</v>
      </c>
      <c r="B234" s="76">
        <v>926</v>
      </c>
      <c r="C234" s="77" t="s">
        <v>115</v>
      </c>
      <c r="D234" s="77"/>
      <c r="E234" s="77"/>
      <c r="F234" s="77"/>
      <c r="G234" s="77"/>
      <c r="H234" s="77"/>
      <c r="I234" s="77"/>
      <c r="J234" s="78">
        <f>J235</f>
        <v>5.4101400000000002</v>
      </c>
      <c r="K234" s="78">
        <f t="shared" ref="K234:L234" si="42">K235</f>
        <v>6.26783</v>
      </c>
      <c r="L234" s="78">
        <f t="shared" si="42"/>
        <v>6.26783</v>
      </c>
    </row>
    <row r="235" spans="1:12" ht="22.5">
      <c r="A235" s="79" t="s">
        <v>116</v>
      </c>
      <c r="B235" s="80">
        <v>926</v>
      </c>
      <c r="C235" s="81" t="s">
        <v>115</v>
      </c>
      <c r="D235" s="81" t="s">
        <v>91</v>
      </c>
      <c r="E235" s="81"/>
      <c r="F235" s="81"/>
      <c r="G235" s="81"/>
      <c r="H235" s="81"/>
      <c r="I235" s="81"/>
      <c r="J235" s="82">
        <f>J236</f>
        <v>5.4101400000000002</v>
      </c>
      <c r="K235" s="82">
        <f>K236</f>
        <v>6.26783</v>
      </c>
      <c r="L235" s="82">
        <f>L236</f>
        <v>6.26783</v>
      </c>
    </row>
    <row r="236" spans="1:12" ht="33.75">
      <c r="A236" s="81" t="s">
        <v>210</v>
      </c>
      <c r="B236" s="80">
        <v>926</v>
      </c>
      <c r="C236" s="81" t="s">
        <v>115</v>
      </c>
      <c r="D236" s="81" t="s">
        <v>91</v>
      </c>
      <c r="E236" s="81">
        <v>89</v>
      </c>
      <c r="F236" s="81">
        <v>0</v>
      </c>
      <c r="G236" s="81"/>
      <c r="H236" s="81"/>
      <c r="I236" s="81"/>
      <c r="J236" s="82">
        <f>J238</f>
        <v>5.4101400000000002</v>
      </c>
      <c r="K236" s="82">
        <f>K238</f>
        <v>6.26783</v>
      </c>
      <c r="L236" s="82">
        <f>L238</f>
        <v>6.26783</v>
      </c>
    </row>
    <row r="237" spans="1:12" ht="45">
      <c r="A237" s="81" t="s">
        <v>211</v>
      </c>
      <c r="B237" s="80">
        <v>926</v>
      </c>
      <c r="C237" s="81" t="s">
        <v>115</v>
      </c>
      <c r="D237" s="81" t="s">
        <v>91</v>
      </c>
      <c r="E237" s="81">
        <v>89</v>
      </c>
      <c r="F237" s="81" t="s">
        <v>8</v>
      </c>
      <c r="G237" s="80" t="s">
        <v>81</v>
      </c>
      <c r="H237" s="81"/>
      <c r="I237" s="81"/>
      <c r="J237" s="82">
        <f>J238</f>
        <v>5.4101400000000002</v>
      </c>
      <c r="K237" s="82">
        <f>K238</f>
        <v>6.26783</v>
      </c>
      <c r="L237" s="82">
        <f>L238</f>
        <v>6.26783</v>
      </c>
    </row>
    <row r="238" spans="1:12" ht="56.25">
      <c r="A238" s="79" t="s">
        <v>117</v>
      </c>
      <c r="B238" s="80">
        <v>926</v>
      </c>
      <c r="C238" s="81" t="s">
        <v>115</v>
      </c>
      <c r="D238" s="81" t="s">
        <v>91</v>
      </c>
      <c r="E238" s="81">
        <v>89</v>
      </c>
      <c r="F238" s="81" t="s">
        <v>8</v>
      </c>
      <c r="G238" s="80" t="s">
        <v>81</v>
      </c>
      <c r="H238" s="81" t="s">
        <v>118</v>
      </c>
      <c r="I238" s="81"/>
      <c r="J238" s="82">
        <f t="shared" ref="J238:L240" si="43">J239</f>
        <v>5.4101400000000002</v>
      </c>
      <c r="K238" s="82">
        <f t="shared" si="43"/>
        <v>6.26783</v>
      </c>
      <c r="L238" s="82">
        <f t="shared" si="43"/>
        <v>6.26783</v>
      </c>
    </row>
    <row r="239" spans="1:12" ht="33.75">
      <c r="A239" s="79" t="s">
        <v>62</v>
      </c>
      <c r="B239" s="80">
        <v>926</v>
      </c>
      <c r="C239" s="81" t="s">
        <v>115</v>
      </c>
      <c r="D239" s="81" t="s">
        <v>91</v>
      </c>
      <c r="E239" s="81">
        <v>89</v>
      </c>
      <c r="F239" s="81" t="s">
        <v>8</v>
      </c>
      <c r="G239" s="80" t="s">
        <v>81</v>
      </c>
      <c r="H239" s="81">
        <v>44106</v>
      </c>
      <c r="I239" s="81">
        <v>200</v>
      </c>
      <c r="J239" s="82">
        <f t="shared" si="43"/>
        <v>5.4101400000000002</v>
      </c>
      <c r="K239" s="82">
        <f t="shared" si="43"/>
        <v>6.26783</v>
      </c>
      <c r="L239" s="82">
        <f t="shared" si="43"/>
        <v>6.26783</v>
      </c>
    </row>
    <row r="240" spans="1:12" ht="33.75">
      <c r="A240" s="79" t="s">
        <v>63</v>
      </c>
      <c r="B240" s="80">
        <v>926</v>
      </c>
      <c r="C240" s="81" t="s">
        <v>115</v>
      </c>
      <c r="D240" s="81" t="s">
        <v>91</v>
      </c>
      <c r="E240" s="81">
        <v>89</v>
      </c>
      <c r="F240" s="81" t="s">
        <v>8</v>
      </c>
      <c r="G240" s="80" t="s">
        <v>81</v>
      </c>
      <c r="H240" s="81" t="s">
        <v>118</v>
      </c>
      <c r="I240" s="81">
        <v>240</v>
      </c>
      <c r="J240" s="82">
        <f t="shared" si="43"/>
        <v>5.4101400000000002</v>
      </c>
      <c r="K240" s="82">
        <f>K241</f>
        <v>6.26783</v>
      </c>
      <c r="L240" s="82">
        <f>L241</f>
        <v>6.26783</v>
      </c>
    </row>
    <row r="241" spans="1:13" hidden="1">
      <c r="A241" s="83" t="s">
        <v>64</v>
      </c>
      <c r="B241" s="92">
        <v>926</v>
      </c>
      <c r="C241" s="85" t="s">
        <v>115</v>
      </c>
      <c r="D241" s="85" t="s">
        <v>91</v>
      </c>
      <c r="E241" s="85">
        <v>89</v>
      </c>
      <c r="F241" s="85" t="s">
        <v>8</v>
      </c>
      <c r="G241" s="84" t="s">
        <v>81</v>
      </c>
      <c r="H241" s="85" t="s">
        <v>118</v>
      </c>
      <c r="I241" s="85">
        <v>244</v>
      </c>
      <c r="J241" s="86">
        <v>5.4101400000000002</v>
      </c>
      <c r="K241" s="86">
        <v>6.26783</v>
      </c>
      <c r="L241" s="86">
        <v>6.26783</v>
      </c>
    </row>
    <row r="242" spans="1:13">
      <c r="A242" s="75" t="s">
        <v>119</v>
      </c>
      <c r="B242" s="93">
        <v>926</v>
      </c>
      <c r="C242" s="77" t="s">
        <v>17</v>
      </c>
      <c r="D242" s="77"/>
      <c r="E242" s="77"/>
      <c r="F242" s="77"/>
      <c r="G242" s="77"/>
      <c r="H242" s="77"/>
      <c r="I242" s="77"/>
      <c r="J242" s="78">
        <f t="shared" ref="J242:L247" si="44">J243</f>
        <v>381.3</v>
      </c>
      <c r="K242" s="78">
        <f t="shared" si="44"/>
        <v>197</v>
      </c>
      <c r="L242" s="78">
        <f t="shared" si="44"/>
        <v>203.5</v>
      </c>
    </row>
    <row r="243" spans="1:13">
      <c r="A243" s="79" t="s">
        <v>120</v>
      </c>
      <c r="B243" s="94">
        <v>926</v>
      </c>
      <c r="C243" s="81" t="s">
        <v>17</v>
      </c>
      <c r="D243" s="81" t="s">
        <v>49</v>
      </c>
      <c r="E243" s="81"/>
      <c r="F243" s="81"/>
      <c r="G243" s="81"/>
      <c r="H243" s="81"/>
      <c r="I243" s="81"/>
      <c r="J243" s="82">
        <f t="shared" si="44"/>
        <v>381.3</v>
      </c>
      <c r="K243" s="82">
        <f t="shared" si="44"/>
        <v>197</v>
      </c>
      <c r="L243" s="82">
        <f t="shared" si="44"/>
        <v>203.5</v>
      </c>
    </row>
    <row r="244" spans="1:13" ht="36" customHeight="1">
      <c r="A244" s="79" t="s">
        <v>227</v>
      </c>
      <c r="B244" s="94">
        <v>926</v>
      </c>
      <c r="C244" s="81" t="s">
        <v>17</v>
      </c>
      <c r="D244" s="81" t="s">
        <v>49</v>
      </c>
      <c r="E244" s="81">
        <v>89</v>
      </c>
      <c r="F244" s="81">
        <v>0</v>
      </c>
      <c r="G244" s="81"/>
      <c r="H244" s="81" t="s">
        <v>0</v>
      </c>
      <c r="I244" s="81" t="s">
        <v>0</v>
      </c>
      <c r="J244" s="82">
        <f t="shared" si="44"/>
        <v>381.3</v>
      </c>
      <c r="K244" s="82">
        <f t="shared" si="44"/>
        <v>197</v>
      </c>
      <c r="L244" s="82">
        <f t="shared" si="44"/>
        <v>203.5</v>
      </c>
    </row>
    <row r="245" spans="1:13" ht="45">
      <c r="A245" s="79" t="s">
        <v>211</v>
      </c>
      <c r="B245" s="94">
        <v>926</v>
      </c>
      <c r="C245" s="81" t="s">
        <v>17</v>
      </c>
      <c r="D245" s="81" t="s">
        <v>49</v>
      </c>
      <c r="E245" s="81">
        <v>89</v>
      </c>
      <c r="F245" s="81">
        <v>1</v>
      </c>
      <c r="G245" s="80" t="s">
        <v>81</v>
      </c>
      <c r="H245" s="81"/>
      <c r="I245" s="90"/>
      <c r="J245" s="82">
        <f>J246</f>
        <v>381.3</v>
      </c>
      <c r="K245" s="82">
        <f>K246</f>
        <v>197</v>
      </c>
      <c r="L245" s="82">
        <f>L246</f>
        <v>203.5</v>
      </c>
    </row>
    <row r="246" spans="1:13" ht="22.5">
      <c r="A246" s="79" t="s">
        <v>123</v>
      </c>
      <c r="B246" s="94">
        <v>926</v>
      </c>
      <c r="C246" s="81" t="s">
        <v>17</v>
      </c>
      <c r="D246" s="81" t="s">
        <v>49</v>
      </c>
      <c r="E246" s="81">
        <v>89</v>
      </c>
      <c r="F246" s="81">
        <v>1</v>
      </c>
      <c r="G246" s="80" t="s">
        <v>81</v>
      </c>
      <c r="H246" s="81" t="s">
        <v>124</v>
      </c>
      <c r="I246" s="81" t="s">
        <v>0</v>
      </c>
      <c r="J246" s="82">
        <f>J247</f>
        <v>381.3</v>
      </c>
      <c r="K246" s="82">
        <f t="shared" si="44"/>
        <v>197</v>
      </c>
      <c r="L246" s="82">
        <f t="shared" si="44"/>
        <v>203.5</v>
      </c>
    </row>
    <row r="247" spans="1:13" ht="22.5">
      <c r="A247" s="79" t="s">
        <v>125</v>
      </c>
      <c r="B247" s="94">
        <v>926</v>
      </c>
      <c r="C247" s="81" t="s">
        <v>17</v>
      </c>
      <c r="D247" s="81" t="s">
        <v>49</v>
      </c>
      <c r="E247" s="81">
        <v>89</v>
      </c>
      <c r="F247" s="81">
        <v>1</v>
      </c>
      <c r="G247" s="80" t="s">
        <v>81</v>
      </c>
      <c r="H247" s="81" t="s">
        <v>124</v>
      </c>
      <c r="I247" s="81">
        <v>300</v>
      </c>
      <c r="J247" s="82">
        <f>J248</f>
        <v>381.3</v>
      </c>
      <c r="K247" s="82">
        <f t="shared" si="44"/>
        <v>197</v>
      </c>
      <c r="L247" s="82">
        <f t="shared" si="44"/>
        <v>203.5</v>
      </c>
    </row>
    <row r="248" spans="1:13" ht="22.5">
      <c r="A248" s="79" t="s">
        <v>126</v>
      </c>
      <c r="B248" s="94">
        <v>926</v>
      </c>
      <c r="C248" s="81" t="s">
        <v>17</v>
      </c>
      <c r="D248" s="81" t="s">
        <v>49</v>
      </c>
      <c r="E248" s="81">
        <v>89</v>
      </c>
      <c r="F248" s="81">
        <v>1</v>
      </c>
      <c r="G248" s="80" t="s">
        <v>81</v>
      </c>
      <c r="H248" s="81" t="s">
        <v>124</v>
      </c>
      <c r="I248" s="81">
        <v>310</v>
      </c>
      <c r="J248" s="82">
        <f>J249</f>
        <v>381.3</v>
      </c>
      <c r="K248" s="82">
        <f>K249</f>
        <v>197</v>
      </c>
      <c r="L248" s="82">
        <f>L249</f>
        <v>203.5</v>
      </c>
    </row>
    <row r="249" spans="1:13" ht="22.5" hidden="1">
      <c r="A249" s="83" t="s">
        <v>127</v>
      </c>
      <c r="B249" s="92">
        <v>926</v>
      </c>
      <c r="C249" s="85" t="s">
        <v>17</v>
      </c>
      <c r="D249" s="85" t="s">
        <v>49</v>
      </c>
      <c r="E249" s="85">
        <v>89</v>
      </c>
      <c r="F249" s="85">
        <v>1</v>
      </c>
      <c r="G249" s="146" t="s">
        <v>81</v>
      </c>
      <c r="H249" s="85" t="s">
        <v>124</v>
      </c>
      <c r="I249" s="85">
        <v>312</v>
      </c>
      <c r="J249" s="187">
        <v>381.3</v>
      </c>
      <c r="K249" s="86">
        <v>197</v>
      </c>
      <c r="L249" s="86">
        <v>203.5</v>
      </c>
      <c r="M249" s="190"/>
    </row>
    <row r="250" spans="1:13">
      <c r="A250" s="79" t="s">
        <v>279</v>
      </c>
      <c r="B250" s="172">
        <v>926</v>
      </c>
      <c r="C250" s="152">
        <v>99</v>
      </c>
      <c r="D250" s="152"/>
      <c r="E250" s="152"/>
      <c r="F250" s="152"/>
      <c r="G250" s="160"/>
      <c r="H250" s="152"/>
      <c r="I250" s="152"/>
      <c r="J250" s="154">
        <f t="shared" ref="J250:J255" si="45">J251</f>
        <v>0</v>
      </c>
      <c r="K250" s="154">
        <f t="shared" ref="K250:L254" si="46">K251</f>
        <v>52.7</v>
      </c>
      <c r="L250" s="154">
        <f t="shared" si="46"/>
        <v>120.8</v>
      </c>
    </row>
    <row r="251" spans="1:13">
      <c r="A251" s="79" t="s">
        <v>279</v>
      </c>
      <c r="B251" s="172">
        <v>926</v>
      </c>
      <c r="C251" s="152">
        <v>99</v>
      </c>
      <c r="D251" s="152">
        <v>99</v>
      </c>
      <c r="E251" s="152"/>
      <c r="F251" s="152"/>
      <c r="G251" s="160"/>
      <c r="H251" s="152"/>
      <c r="I251" s="152"/>
      <c r="J251" s="154">
        <f t="shared" si="45"/>
        <v>0</v>
      </c>
      <c r="K251" s="154">
        <f t="shared" si="46"/>
        <v>52.7</v>
      </c>
      <c r="L251" s="154">
        <f t="shared" si="46"/>
        <v>120.8</v>
      </c>
    </row>
    <row r="252" spans="1:13" ht="33.75">
      <c r="A252" s="79" t="s">
        <v>210</v>
      </c>
      <c r="B252" s="172">
        <v>926</v>
      </c>
      <c r="C252" s="152">
        <v>99</v>
      </c>
      <c r="D252" s="152">
        <v>99</v>
      </c>
      <c r="E252" s="152">
        <v>89</v>
      </c>
      <c r="F252" s="152"/>
      <c r="G252" s="160"/>
      <c r="H252" s="152"/>
      <c r="I252" s="152"/>
      <c r="J252" s="154">
        <f t="shared" si="45"/>
        <v>0</v>
      </c>
      <c r="K252" s="154">
        <f t="shared" si="46"/>
        <v>52.7</v>
      </c>
      <c r="L252" s="154">
        <f t="shared" si="46"/>
        <v>120.8</v>
      </c>
    </row>
    <row r="253" spans="1:13" ht="45">
      <c r="A253" s="79" t="s">
        <v>211</v>
      </c>
      <c r="B253" s="172">
        <v>926</v>
      </c>
      <c r="C253" s="152">
        <v>99</v>
      </c>
      <c r="D253" s="152">
        <v>99</v>
      </c>
      <c r="E253" s="152">
        <v>89</v>
      </c>
      <c r="F253" s="152">
        <v>1</v>
      </c>
      <c r="G253" s="160" t="s">
        <v>81</v>
      </c>
      <c r="H253" s="152"/>
      <c r="I253" s="152"/>
      <c r="J253" s="154">
        <f t="shared" si="45"/>
        <v>0</v>
      </c>
      <c r="K253" s="154">
        <f t="shared" si="46"/>
        <v>52.7</v>
      </c>
      <c r="L253" s="154">
        <f t="shared" si="46"/>
        <v>120.8</v>
      </c>
    </row>
    <row r="254" spans="1:13">
      <c r="A254" s="79" t="s">
        <v>279</v>
      </c>
      <c r="B254" s="172">
        <v>926</v>
      </c>
      <c r="C254" s="152">
        <v>99</v>
      </c>
      <c r="D254" s="152">
        <v>99</v>
      </c>
      <c r="E254" s="152">
        <v>89</v>
      </c>
      <c r="F254" s="152">
        <v>1</v>
      </c>
      <c r="G254" s="160" t="s">
        <v>81</v>
      </c>
      <c r="H254" s="152">
        <v>41990</v>
      </c>
      <c r="I254" s="152"/>
      <c r="J254" s="154">
        <f t="shared" si="45"/>
        <v>0</v>
      </c>
      <c r="K254" s="154">
        <f t="shared" si="46"/>
        <v>52.7</v>
      </c>
      <c r="L254" s="154">
        <f t="shared" si="46"/>
        <v>120.8</v>
      </c>
    </row>
    <row r="255" spans="1:13">
      <c r="A255" s="79" t="s">
        <v>67</v>
      </c>
      <c r="B255" s="172">
        <v>926</v>
      </c>
      <c r="C255" s="152">
        <v>99</v>
      </c>
      <c r="D255" s="152">
        <v>99</v>
      </c>
      <c r="E255" s="152">
        <v>89</v>
      </c>
      <c r="F255" s="152">
        <v>1</v>
      </c>
      <c r="G255" s="160" t="s">
        <v>81</v>
      </c>
      <c r="H255" s="152">
        <v>41990</v>
      </c>
      <c r="I255" s="152">
        <v>800</v>
      </c>
      <c r="J255" s="154">
        <f t="shared" si="45"/>
        <v>0</v>
      </c>
      <c r="K255" s="154">
        <v>52.7</v>
      </c>
      <c r="L255" s="154">
        <v>120.8</v>
      </c>
    </row>
    <row r="256" spans="1:13" ht="18.75" hidden="1" customHeight="1">
      <c r="A256" s="83" t="s">
        <v>84</v>
      </c>
      <c r="B256" s="92">
        <v>926</v>
      </c>
      <c r="C256" s="85">
        <v>99</v>
      </c>
      <c r="D256" s="85">
        <v>99</v>
      </c>
      <c r="E256" s="85">
        <v>89</v>
      </c>
      <c r="F256" s="85">
        <v>1</v>
      </c>
      <c r="G256" s="146" t="s">
        <v>81</v>
      </c>
      <c r="H256" s="85">
        <v>41990</v>
      </c>
      <c r="I256" s="85">
        <v>870</v>
      </c>
      <c r="J256" s="86">
        <v>0</v>
      </c>
      <c r="K256" s="86">
        <v>46.1</v>
      </c>
      <c r="L256" s="86">
        <v>92.5</v>
      </c>
    </row>
  </sheetData>
  <mergeCells count="10">
    <mergeCell ref="I1:L1"/>
    <mergeCell ref="A2:L2"/>
    <mergeCell ref="I3:L3"/>
    <mergeCell ref="A4:A5"/>
    <mergeCell ref="B4:B5"/>
    <mergeCell ref="C4:C5"/>
    <mergeCell ref="D4:D5"/>
    <mergeCell ref="E4:H5"/>
    <mergeCell ref="I4:I5"/>
    <mergeCell ref="J4:L4"/>
  </mergeCells>
  <pageMargins left="0.43307089999999998" right="0.2362205" top="0.70275589999999999" bottom="1.220866" header="0.3" footer="0.3"/>
  <pageSetup paperSize="9" scale="89" orientation="portrait" r:id="rId1"/>
  <headerFooter>
    <oddHeader>&amp;C&amp;P</oddHeader>
  </headerFooter>
  <rowBreaks count="2" manualBreakCount="2">
    <brk id="54" min="1" max="12" man="1"/>
    <brk id="7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GH256"/>
  <sheetViews>
    <sheetView topLeftCell="A238" workbookViewId="0">
      <selection activeCell="Q8" sqref="Q8"/>
    </sheetView>
  </sheetViews>
  <sheetFormatPr defaultRowHeight="12.75"/>
  <cols>
    <col min="1" max="1" width="37.33203125" customWidth="1"/>
    <col min="2" max="2" width="5.5" hidden="1" customWidth="1"/>
    <col min="3" max="3" width="4.1640625" customWidth="1"/>
    <col min="4" max="4" width="4.5" customWidth="1"/>
    <col min="5" max="7" width="4.1640625" customWidth="1"/>
    <col min="8" max="8" width="8.33203125" customWidth="1"/>
    <col min="9" max="9" width="4.1640625" customWidth="1"/>
    <col min="10" max="10" width="11.33203125" customWidth="1"/>
    <col min="11" max="11" width="11.83203125" customWidth="1"/>
    <col min="12" max="12" width="12.83203125" customWidth="1"/>
  </cols>
  <sheetData>
    <row r="1" spans="1:15" ht="69.75" customHeight="1">
      <c r="A1" s="138" t="s">
        <v>0</v>
      </c>
      <c r="B1" s="138" t="s">
        <v>0</v>
      </c>
      <c r="C1" s="138" t="s">
        <v>0</v>
      </c>
      <c r="D1" s="137" t="s">
        <v>0</v>
      </c>
      <c r="E1" s="137" t="s">
        <v>0</v>
      </c>
      <c r="F1" s="137" t="s">
        <v>0</v>
      </c>
      <c r="G1" s="137" t="s">
        <v>0</v>
      </c>
      <c r="H1" s="137" t="s">
        <v>0</v>
      </c>
      <c r="I1" s="196" t="s">
        <v>325</v>
      </c>
      <c r="J1" s="197"/>
      <c r="K1" s="197"/>
      <c r="L1" s="197"/>
    </row>
    <row r="2" spans="1:15" ht="108.75" customHeight="1">
      <c r="A2" s="198" t="s">
        <v>314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</row>
    <row r="3" spans="1:15">
      <c r="A3" s="3" t="s">
        <v>0</v>
      </c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3" t="s">
        <v>0</v>
      </c>
      <c r="I3" s="199" t="s">
        <v>1</v>
      </c>
      <c r="J3" s="199"/>
      <c r="K3" s="199"/>
      <c r="L3" s="199"/>
    </row>
    <row r="4" spans="1:15">
      <c r="A4" s="200" t="s">
        <v>2</v>
      </c>
      <c r="B4" s="200" t="s">
        <v>21</v>
      </c>
      <c r="C4" s="200" t="s">
        <v>3</v>
      </c>
      <c r="D4" s="200" t="s">
        <v>4</v>
      </c>
      <c r="E4" s="200" t="s">
        <v>5</v>
      </c>
      <c r="F4" s="200"/>
      <c r="G4" s="200"/>
      <c r="H4" s="200"/>
      <c r="I4" s="200" t="s">
        <v>6</v>
      </c>
      <c r="J4" s="200" t="s">
        <v>7</v>
      </c>
      <c r="K4" s="200"/>
      <c r="L4" s="200"/>
      <c r="O4" s="164"/>
    </row>
    <row r="5" spans="1:15">
      <c r="A5" s="200" t="s">
        <v>0</v>
      </c>
      <c r="B5" s="200" t="s">
        <v>0</v>
      </c>
      <c r="C5" s="200" t="s">
        <v>0</v>
      </c>
      <c r="D5" s="200" t="s">
        <v>0</v>
      </c>
      <c r="E5" s="200" t="s">
        <v>0</v>
      </c>
      <c r="F5" s="200"/>
      <c r="G5" s="200"/>
      <c r="H5" s="200"/>
      <c r="I5" s="200" t="s">
        <v>0</v>
      </c>
      <c r="J5" s="136" t="s">
        <v>253</v>
      </c>
      <c r="K5" s="136" t="s">
        <v>299</v>
      </c>
      <c r="L5" s="136" t="s">
        <v>312</v>
      </c>
    </row>
    <row r="6" spans="1:15">
      <c r="A6" s="68" t="s">
        <v>8</v>
      </c>
      <c r="B6" s="68" t="s">
        <v>9</v>
      </c>
      <c r="C6" s="68">
        <v>2</v>
      </c>
      <c r="D6" s="68">
        <v>3</v>
      </c>
      <c r="E6" s="68">
        <v>4</v>
      </c>
      <c r="F6" s="68">
        <v>5</v>
      </c>
      <c r="G6" s="68">
        <v>6</v>
      </c>
      <c r="H6" s="68">
        <v>7</v>
      </c>
      <c r="I6" s="68">
        <v>8</v>
      </c>
      <c r="J6" s="68">
        <v>9</v>
      </c>
      <c r="K6" s="68">
        <v>10</v>
      </c>
      <c r="L6" s="68">
        <v>11</v>
      </c>
    </row>
    <row r="7" spans="1:15">
      <c r="A7" s="5" t="s">
        <v>19</v>
      </c>
      <c r="B7" s="6" t="s">
        <v>0</v>
      </c>
      <c r="C7" s="6" t="s">
        <v>0</v>
      </c>
      <c r="D7" s="6" t="s">
        <v>0</v>
      </c>
      <c r="E7" s="6" t="s">
        <v>0</v>
      </c>
      <c r="F7" s="6" t="s">
        <v>0</v>
      </c>
      <c r="G7" s="6" t="s">
        <v>0</v>
      </c>
      <c r="H7" s="6" t="s">
        <v>0</v>
      </c>
      <c r="I7" s="6" t="s">
        <v>0</v>
      </c>
      <c r="J7" s="7">
        <f>J8</f>
        <v>4202.523900000001</v>
      </c>
      <c r="K7" s="7">
        <f t="shared" ref="K7:L7" si="0">K8</f>
        <v>2669.0678299999995</v>
      </c>
      <c r="L7" s="7">
        <f t="shared" si="0"/>
        <v>2875.1678300000003</v>
      </c>
    </row>
    <row r="8" spans="1:15" ht="33.75" customHeight="1">
      <c r="A8" s="75" t="s">
        <v>233</v>
      </c>
      <c r="B8" s="76">
        <v>909</v>
      </c>
      <c r="C8" s="77"/>
      <c r="D8" s="77"/>
      <c r="E8" s="77" t="s">
        <v>0</v>
      </c>
      <c r="F8" s="77" t="s">
        <v>0</v>
      </c>
      <c r="G8" s="77"/>
      <c r="H8" s="77" t="s">
        <v>0</v>
      </c>
      <c r="I8" s="77" t="s">
        <v>0</v>
      </c>
      <c r="J8" s="78">
        <f>J9+J102+J133+J165+J234+J242+J114</f>
        <v>4202.523900000001</v>
      </c>
      <c r="K8" s="78">
        <f>K9+K102+K133+K165+K234+K242+K114+K250</f>
        <v>2669.0678299999995</v>
      </c>
      <c r="L8" s="78">
        <f>L9+L102+L133+L165+L234+L242+L114+L250</f>
        <v>2875.1678300000003</v>
      </c>
    </row>
    <row r="9" spans="1:15">
      <c r="A9" s="75" t="s">
        <v>48</v>
      </c>
      <c r="B9" s="76">
        <v>909</v>
      </c>
      <c r="C9" s="77" t="s">
        <v>49</v>
      </c>
      <c r="D9" s="77"/>
      <c r="E9" s="77" t="s">
        <v>0</v>
      </c>
      <c r="F9" s="77" t="s">
        <v>0</v>
      </c>
      <c r="G9" s="77"/>
      <c r="H9" s="77" t="s">
        <v>0</v>
      </c>
      <c r="I9" s="77" t="s">
        <v>0</v>
      </c>
      <c r="J9" s="78">
        <f>J31+J84+J78+J10</f>
        <v>2754.7000000000007</v>
      </c>
      <c r="K9" s="78">
        <f>K31+K84+K78+K10</f>
        <v>1544.5</v>
      </c>
      <c r="L9" s="78">
        <f>L31+L84+L78+L10</f>
        <v>1710.2000000000003</v>
      </c>
    </row>
    <row r="10" spans="1:15" ht="33.75">
      <c r="A10" s="96" t="s">
        <v>128</v>
      </c>
      <c r="B10" s="97">
        <v>909</v>
      </c>
      <c r="C10" s="98" t="s">
        <v>49</v>
      </c>
      <c r="D10" s="98" t="s">
        <v>89</v>
      </c>
      <c r="E10" s="99"/>
      <c r="F10" s="99"/>
      <c r="G10" s="99"/>
      <c r="H10" s="99"/>
      <c r="I10" s="99"/>
      <c r="J10" s="82">
        <f>J11</f>
        <v>498.20000000000005</v>
      </c>
      <c r="K10" s="82">
        <f t="shared" ref="K10:L10" si="1">K11</f>
        <v>321.7</v>
      </c>
      <c r="L10" s="82">
        <f t="shared" si="1"/>
        <v>497.9</v>
      </c>
    </row>
    <row r="11" spans="1:15" ht="48.75" customHeight="1">
      <c r="A11" s="98" t="s">
        <v>257</v>
      </c>
      <c r="B11" s="97">
        <v>909</v>
      </c>
      <c r="C11" s="98" t="s">
        <v>49</v>
      </c>
      <c r="D11" s="98" t="s">
        <v>89</v>
      </c>
      <c r="E11" s="98" t="s">
        <v>49</v>
      </c>
      <c r="F11" s="98" t="s">
        <v>52</v>
      </c>
      <c r="G11" s="98"/>
      <c r="H11" s="98"/>
      <c r="I11" s="98"/>
      <c r="J11" s="82">
        <f>J12+J25</f>
        <v>498.20000000000005</v>
      </c>
      <c r="K11" s="82">
        <f>K12</f>
        <v>321.7</v>
      </c>
      <c r="L11" s="82">
        <f>L12</f>
        <v>497.9</v>
      </c>
    </row>
    <row r="12" spans="1:15" ht="48.75" customHeight="1">
      <c r="A12" s="98" t="s">
        <v>278</v>
      </c>
      <c r="B12" s="97"/>
      <c r="C12" s="98" t="s">
        <v>49</v>
      </c>
      <c r="D12" s="98" t="s">
        <v>89</v>
      </c>
      <c r="E12" s="98" t="s">
        <v>49</v>
      </c>
      <c r="F12" s="98" t="s">
        <v>8</v>
      </c>
      <c r="G12" s="98"/>
      <c r="H12" s="98"/>
      <c r="I12" s="98"/>
      <c r="J12" s="82">
        <f>J13</f>
        <v>498.20000000000005</v>
      </c>
      <c r="K12" s="82">
        <f>K13</f>
        <v>321.7</v>
      </c>
      <c r="L12" s="82">
        <f>L13</f>
        <v>497.9</v>
      </c>
    </row>
    <row r="13" spans="1:15" ht="39" customHeight="1">
      <c r="A13" s="98" t="s">
        <v>235</v>
      </c>
      <c r="B13" s="97">
        <v>909</v>
      </c>
      <c r="C13" s="98" t="s">
        <v>49</v>
      </c>
      <c r="D13" s="98" t="s">
        <v>89</v>
      </c>
      <c r="E13" s="98" t="s">
        <v>49</v>
      </c>
      <c r="F13" s="98" t="s">
        <v>8</v>
      </c>
      <c r="G13" s="98" t="s">
        <v>49</v>
      </c>
      <c r="H13" s="98"/>
      <c r="I13" s="98"/>
      <c r="J13" s="82">
        <f>J14+J19</f>
        <v>498.20000000000005</v>
      </c>
      <c r="K13" s="82">
        <f t="shared" ref="K13:L13" si="2">K14+K19</f>
        <v>321.7</v>
      </c>
      <c r="L13" s="82">
        <f t="shared" si="2"/>
        <v>497.9</v>
      </c>
    </row>
    <row r="14" spans="1:15" ht="22.5">
      <c r="A14" s="98" t="s">
        <v>129</v>
      </c>
      <c r="B14" s="97">
        <v>909</v>
      </c>
      <c r="C14" s="98" t="s">
        <v>49</v>
      </c>
      <c r="D14" s="98" t="s">
        <v>89</v>
      </c>
      <c r="E14" s="98" t="s">
        <v>49</v>
      </c>
      <c r="F14" s="98" t="s">
        <v>8</v>
      </c>
      <c r="G14" s="98" t="s">
        <v>49</v>
      </c>
      <c r="H14" s="98" t="s">
        <v>130</v>
      </c>
      <c r="I14" s="98"/>
      <c r="J14" s="82">
        <f>J15</f>
        <v>215.6</v>
      </c>
      <c r="K14" s="82">
        <f t="shared" ref="K14:L15" si="3">K15</f>
        <v>321.7</v>
      </c>
      <c r="L14" s="82">
        <f t="shared" si="3"/>
        <v>497.9</v>
      </c>
    </row>
    <row r="15" spans="1:15" ht="67.5">
      <c r="A15" s="96" t="s">
        <v>55</v>
      </c>
      <c r="B15" s="97">
        <v>909</v>
      </c>
      <c r="C15" s="98" t="s">
        <v>49</v>
      </c>
      <c r="D15" s="98" t="s">
        <v>89</v>
      </c>
      <c r="E15" s="98" t="s">
        <v>49</v>
      </c>
      <c r="F15" s="98" t="s">
        <v>8</v>
      </c>
      <c r="G15" s="98" t="s">
        <v>49</v>
      </c>
      <c r="H15" s="98" t="s">
        <v>130</v>
      </c>
      <c r="I15" s="98" t="s">
        <v>131</v>
      </c>
      <c r="J15" s="82">
        <f>J16</f>
        <v>215.6</v>
      </c>
      <c r="K15" s="82">
        <f t="shared" si="3"/>
        <v>321.7</v>
      </c>
      <c r="L15" s="82">
        <f t="shared" si="3"/>
        <v>497.9</v>
      </c>
    </row>
    <row r="16" spans="1:15" ht="23.25" customHeight="1">
      <c r="A16" s="96" t="s">
        <v>56</v>
      </c>
      <c r="B16" s="97">
        <v>909</v>
      </c>
      <c r="C16" s="98" t="s">
        <v>49</v>
      </c>
      <c r="D16" s="98" t="s">
        <v>89</v>
      </c>
      <c r="E16" s="98" t="s">
        <v>49</v>
      </c>
      <c r="F16" s="98" t="s">
        <v>8</v>
      </c>
      <c r="G16" s="98" t="s">
        <v>49</v>
      </c>
      <c r="H16" s="98" t="s">
        <v>130</v>
      </c>
      <c r="I16" s="98" t="s">
        <v>132</v>
      </c>
      <c r="J16" s="82">
        <f>J17+J18</f>
        <v>215.6</v>
      </c>
      <c r="K16" s="82">
        <f t="shared" ref="K16:L16" si="4">K17+K18</f>
        <v>321.7</v>
      </c>
      <c r="L16" s="82">
        <f t="shared" si="4"/>
        <v>497.9</v>
      </c>
    </row>
    <row r="17" spans="1:12" ht="22.5">
      <c r="A17" s="100" t="s">
        <v>57</v>
      </c>
      <c r="B17" s="101">
        <v>909</v>
      </c>
      <c r="C17" s="102" t="s">
        <v>49</v>
      </c>
      <c r="D17" s="102" t="s">
        <v>89</v>
      </c>
      <c r="E17" s="102" t="s">
        <v>49</v>
      </c>
      <c r="F17" s="102" t="s">
        <v>8</v>
      </c>
      <c r="G17" s="102" t="s">
        <v>49</v>
      </c>
      <c r="H17" s="102" t="s">
        <v>130</v>
      </c>
      <c r="I17" s="102" t="s">
        <v>58</v>
      </c>
      <c r="J17" s="86">
        <f>'Приложение 2 Сабанчеево'!J17</f>
        <v>100.1</v>
      </c>
      <c r="K17" s="86">
        <f>'Приложение 2 Сабанчеево'!K17</f>
        <v>247.1</v>
      </c>
      <c r="L17" s="86">
        <f>'Приложение 2 Сабанчеево'!L17</f>
        <v>382.4</v>
      </c>
    </row>
    <row r="18" spans="1:12" ht="56.25">
      <c r="A18" s="100" t="s">
        <v>59</v>
      </c>
      <c r="B18" s="101">
        <v>909</v>
      </c>
      <c r="C18" s="102" t="s">
        <v>49</v>
      </c>
      <c r="D18" s="102" t="s">
        <v>89</v>
      </c>
      <c r="E18" s="102" t="s">
        <v>49</v>
      </c>
      <c r="F18" s="102" t="s">
        <v>8</v>
      </c>
      <c r="G18" s="102" t="s">
        <v>49</v>
      </c>
      <c r="H18" s="102" t="s">
        <v>130</v>
      </c>
      <c r="I18" s="102" t="s">
        <v>133</v>
      </c>
      <c r="J18" s="86">
        <f>'Приложение 2 Сабанчеево'!J18</f>
        <v>115.5</v>
      </c>
      <c r="K18" s="86">
        <f>'Приложение 2 Сабанчеево'!K18</f>
        <v>74.599999999999994</v>
      </c>
      <c r="L18" s="86">
        <f>'Приложение 2 Сабанчеево'!L18</f>
        <v>115.5</v>
      </c>
    </row>
    <row r="19" spans="1:12" ht="22.5">
      <c r="A19" s="98" t="s">
        <v>72</v>
      </c>
      <c r="B19" s="97">
        <v>909</v>
      </c>
      <c r="C19" s="98" t="s">
        <v>49</v>
      </c>
      <c r="D19" s="98" t="s">
        <v>89</v>
      </c>
      <c r="E19" s="98" t="s">
        <v>49</v>
      </c>
      <c r="F19" s="98" t="s">
        <v>8</v>
      </c>
      <c r="G19" s="98" t="s">
        <v>49</v>
      </c>
      <c r="H19" s="98" t="s">
        <v>134</v>
      </c>
      <c r="I19" s="98"/>
      <c r="J19" s="82">
        <f>J20</f>
        <v>282.60000000000002</v>
      </c>
      <c r="K19" s="82">
        <f t="shared" ref="K19:L21" si="5">K20</f>
        <v>0</v>
      </c>
      <c r="L19" s="82">
        <f t="shared" si="5"/>
        <v>0</v>
      </c>
    </row>
    <row r="20" spans="1:12" ht="56.25">
      <c r="A20" s="96" t="s">
        <v>73</v>
      </c>
      <c r="B20" s="97">
        <v>909</v>
      </c>
      <c r="C20" s="98" t="s">
        <v>49</v>
      </c>
      <c r="D20" s="98" t="s">
        <v>89</v>
      </c>
      <c r="E20" s="98" t="s">
        <v>49</v>
      </c>
      <c r="F20" s="98" t="s">
        <v>8</v>
      </c>
      <c r="G20" s="98" t="s">
        <v>49</v>
      </c>
      <c r="H20" s="96">
        <v>44205</v>
      </c>
      <c r="I20" s="98"/>
      <c r="J20" s="82">
        <f>J21</f>
        <v>282.60000000000002</v>
      </c>
      <c r="K20" s="82">
        <f t="shared" si="5"/>
        <v>0</v>
      </c>
      <c r="L20" s="82">
        <f t="shared" si="5"/>
        <v>0</v>
      </c>
    </row>
    <row r="21" spans="1:12" ht="67.5">
      <c r="A21" s="96" t="s">
        <v>55</v>
      </c>
      <c r="B21" s="97">
        <v>909</v>
      </c>
      <c r="C21" s="98" t="s">
        <v>49</v>
      </c>
      <c r="D21" s="98" t="s">
        <v>89</v>
      </c>
      <c r="E21" s="98" t="s">
        <v>49</v>
      </c>
      <c r="F21" s="98" t="s">
        <v>8</v>
      </c>
      <c r="G21" s="98" t="s">
        <v>49</v>
      </c>
      <c r="H21" s="96">
        <v>44205</v>
      </c>
      <c r="I21" s="98" t="s">
        <v>131</v>
      </c>
      <c r="J21" s="82">
        <f>J22</f>
        <v>282.60000000000002</v>
      </c>
      <c r="K21" s="82">
        <f t="shared" si="5"/>
        <v>0</v>
      </c>
      <c r="L21" s="82">
        <f t="shared" si="5"/>
        <v>0</v>
      </c>
    </row>
    <row r="22" spans="1:12" ht="25.5" customHeight="1">
      <c r="A22" s="96" t="s">
        <v>56</v>
      </c>
      <c r="B22" s="97">
        <v>909</v>
      </c>
      <c r="C22" s="98" t="s">
        <v>49</v>
      </c>
      <c r="D22" s="98" t="s">
        <v>89</v>
      </c>
      <c r="E22" s="98" t="s">
        <v>49</v>
      </c>
      <c r="F22" s="98" t="s">
        <v>8</v>
      </c>
      <c r="G22" s="98" t="s">
        <v>49</v>
      </c>
      <c r="H22" s="96">
        <v>44205</v>
      </c>
      <c r="I22" s="98" t="s">
        <v>132</v>
      </c>
      <c r="J22" s="82">
        <f>J24+J23</f>
        <v>282.60000000000002</v>
      </c>
      <c r="K22" s="82">
        <f t="shared" ref="K22:L22" si="6">K24+K23</f>
        <v>0</v>
      </c>
      <c r="L22" s="82">
        <f t="shared" si="6"/>
        <v>0</v>
      </c>
    </row>
    <row r="23" spans="1:12" ht="22.5">
      <c r="A23" s="100" t="s">
        <v>57</v>
      </c>
      <c r="B23" s="101">
        <v>909</v>
      </c>
      <c r="C23" s="102" t="s">
        <v>49</v>
      </c>
      <c r="D23" s="102" t="s">
        <v>89</v>
      </c>
      <c r="E23" s="102" t="s">
        <v>49</v>
      </c>
      <c r="F23" s="102" t="s">
        <v>8</v>
      </c>
      <c r="G23" s="102" t="s">
        <v>49</v>
      </c>
      <c r="H23" s="100">
        <v>44205</v>
      </c>
      <c r="I23" s="102" t="s">
        <v>58</v>
      </c>
      <c r="J23" s="86">
        <f>'Приложение 2 Сабанчеево'!J23</f>
        <v>282.60000000000002</v>
      </c>
      <c r="K23" s="86">
        <f>'Приложение 2 Сабанчеево'!K23</f>
        <v>0</v>
      </c>
      <c r="L23" s="86">
        <f>'Приложение 2 Сабанчеево'!L23</f>
        <v>0</v>
      </c>
    </row>
    <row r="24" spans="1:12" ht="51.75" hidden="1" customHeight="1">
      <c r="A24" s="100" t="s">
        <v>59</v>
      </c>
      <c r="B24" s="101">
        <v>909</v>
      </c>
      <c r="C24" s="102" t="s">
        <v>49</v>
      </c>
      <c r="D24" s="102" t="s">
        <v>89</v>
      </c>
      <c r="E24" s="102" t="s">
        <v>49</v>
      </c>
      <c r="F24" s="102" t="s">
        <v>8</v>
      </c>
      <c r="G24" s="102" t="s">
        <v>49</v>
      </c>
      <c r="H24" s="100">
        <v>44205</v>
      </c>
      <c r="I24" s="102" t="s">
        <v>133</v>
      </c>
      <c r="J24" s="86">
        <f>'Приложение 2 Сабанчеево'!J24</f>
        <v>0</v>
      </c>
      <c r="K24" s="86">
        <f>'Приложение 2 Сабанчеево'!K24</f>
        <v>0</v>
      </c>
      <c r="L24" s="86">
        <f>'Приложение 2 Сабанчеево'!L24</f>
        <v>0</v>
      </c>
    </row>
    <row r="25" spans="1:12" ht="33.75" hidden="1">
      <c r="A25" s="168" t="s">
        <v>296</v>
      </c>
      <c r="B25" s="180">
        <v>926</v>
      </c>
      <c r="C25" s="181" t="s">
        <v>49</v>
      </c>
      <c r="D25" s="181" t="s">
        <v>89</v>
      </c>
      <c r="E25" s="181" t="s">
        <v>49</v>
      </c>
      <c r="F25" s="181" t="s">
        <v>9</v>
      </c>
      <c r="G25" s="181"/>
      <c r="H25" s="168"/>
      <c r="I25" s="181"/>
      <c r="J25" s="154">
        <f>J26</f>
        <v>0</v>
      </c>
      <c r="K25" s="154"/>
      <c r="L25" s="154"/>
    </row>
    <row r="26" spans="1:12" ht="50.25" hidden="1" customHeight="1">
      <c r="A26" s="168" t="s">
        <v>294</v>
      </c>
      <c r="B26" s="180">
        <v>926</v>
      </c>
      <c r="C26" s="181" t="s">
        <v>49</v>
      </c>
      <c r="D26" s="181" t="s">
        <v>89</v>
      </c>
      <c r="E26" s="181" t="s">
        <v>49</v>
      </c>
      <c r="F26" s="181" t="s">
        <v>9</v>
      </c>
      <c r="G26" s="181" t="s">
        <v>295</v>
      </c>
      <c r="H26" s="168"/>
      <c r="I26" s="181"/>
      <c r="J26" s="154">
        <f>J27</f>
        <v>0</v>
      </c>
      <c r="K26" s="154"/>
      <c r="L26" s="154"/>
    </row>
    <row r="27" spans="1:12" ht="22.5" hidden="1">
      <c r="A27" s="168" t="s">
        <v>293</v>
      </c>
      <c r="B27" s="180">
        <v>926</v>
      </c>
      <c r="C27" s="181" t="s">
        <v>49</v>
      </c>
      <c r="D27" s="181" t="s">
        <v>89</v>
      </c>
      <c r="E27" s="181" t="s">
        <v>49</v>
      </c>
      <c r="F27" s="181" t="s">
        <v>9</v>
      </c>
      <c r="G27" s="181" t="s">
        <v>295</v>
      </c>
      <c r="H27" s="168">
        <v>41250</v>
      </c>
      <c r="I27" s="181"/>
      <c r="J27" s="154">
        <f>J28</f>
        <v>0</v>
      </c>
      <c r="K27" s="154"/>
      <c r="L27" s="154"/>
    </row>
    <row r="28" spans="1:12" ht="33.75" hidden="1">
      <c r="A28" s="168" t="s">
        <v>62</v>
      </c>
      <c r="B28" s="180">
        <v>926</v>
      </c>
      <c r="C28" s="181" t="s">
        <v>49</v>
      </c>
      <c r="D28" s="181" t="s">
        <v>89</v>
      </c>
      <c r="E28" s="181" t="s">
        <v>49</v>
      </c>
      <c r="F28" s="181" t="s">
        <v>9</v>
      </c>
      <c r="G28" s="181" t="s">
        <v>295</v>
      </c>
      <c r="H28" s="168">
        <v>41250</v>
      </c>
      <c r="I28" s="181" t="s">
        <v>136</v>
      </c>
      <c r="J28" s="154">
        <f>J29</f>
        <v>0</v>
      </c>
      <c r="K28" s="154"/>
      <c r="L28" s="154"/>
    </row>
    <row r="29" spans="1:12" ht="33.75" hidden="1">
      <c r="A29" s="168" t="s">
        <v>63</v>
      </c>
      <c r="B29" s="180">
        <v>926</v>
      </c>
      <c r="C29" s="181" t="s">
        <v>49</v>
      </c>
      <c r="D29" s="181" t="s">
        <v>89</v>
      </c>
      <c r="E29" s="181" t="s">
        <v>49</v>
      </c>
      <c r="F29" s="181" t="s">
        <v>9</v>
      </c>
      <c r="G29" s="181" t="s">
        <v>295</v>
      </c>
      <c r="H29" s="168">
        <v>41250</v>
      </c>
      <c r="I29" s="181" t="s">
        <v>139</v>
      </c>
      <c r="J29" s="154">
        <f>J30</f>
        <v>0</v>
      </c>
      <c r="K29" s="154"/>
      <c r="L29" s="154"/>
    </row>
    <row r="30" spans="1:12" hidden="1">
      <c r="A30" s="100" t="s">
        <v>64</v>
      </c>
      <c r="B30" s="101">
        <v>926</v>
      </c>
      <c r="C30" s="102" t="s">
        <v>49</v>
      </c>
      <c r="D30" s="102" t="s">
        <v>89</v>
      </c>
      <c r="E30" s="102" t="s">
        <v>49</v>
      </c>
      <c r="F30" s="102" t="s">
        <v>9</v>
      </c>
      <c r="G30" s="102" t="s">
        <v>295</v>
      </c>
      <c r="H30" s="100">
        <v>41250</v>
      </c>
      <c r="I30" s="102" t="s">
        <v>65</v>
      </c>
      <c r="J30" s="86">
        <f>'Приложение 2 Сабанчеево'!J30</f>
        <v>0</v>
      </c>
      <c r="K30" s="86"/>
      <c r="L30" s="86"/>
    </row>
    <row r="31" spans="1:12" ht="56.25">
      <c r="A31" s="79" t="s">
        <v>50</v>
      </c>
      <c r="B31" s="80">
        <v>909</v>
      </c>
      <c r="C31" s="81" t="s">
        <v>49</v>
      </c>
      <c r="D31" s="81" t="s">
        <v>51</v>
      </c>
      <c r="E31" s="81" t="s">
        <v>0</v>
      </c>
      <c r="F31" s="98"/>
      <c r="G31" s="81"/>
      <c r="H31" s="81" t="s">
        <v>0</v>
      </c>
      <c r="I31" s="81" t="s">
        <v>0</v>
      </c>
      <c r="J31" s="82">
        <f>J32+J62+J72+J68</f>
        <v>2237.0000000000005</v>
      </c>
      <c r="K31" s="82">
        <f t="shared" ref="K31:L31" si="7">K32+K62+K72+K68</f>
        <v>1201.5</v>
      </c>
      <c r="L31" s="82">
        <f t="shared" si="7"/>
        <v>1190.4000000000003</v>
      </c>
    </row>
    <row r="32" spans="1:12" ht="54" customHeight="1">
      <c r="A32" s="79" t="s">
        <v>257</v>
      </c>
      <c r="B32" s="80">
        <v>909</v>
      </c>
      <c r="C32" s="81" t="s">
        <v>49</v>
      </c>
      <c r="D32" s="81" t="s">
        <v>51</v>
      </c>
      <c r="E32" s="81" t="s">
        <v>49</v>
      </c>
      <c r="F32" s="98"/>
      <c r="G32" s="81"/>
      <c r="H32" s="81" t="s">
        <v>0</v>
      </c>
      <c r="I32" s="81" t="s">
        <v>0</v>
      </c>
      <c r="J32" s="82">
        <f t="shared" ref="J32:L33" si="8">J33</f>
        <v>2200.1000000000004</v>
      </c>
      <c r="K32" s="82">
        <f t="shared" si="8"/>
        <v>1177.8999999999999</v>
      </c>
      <c r="L32" s="82">
        <f t="shared" si="8"/>
        <v>1150.1000000000001</v>
      </c>
    </row>
    <row r="33" spans="1:15" ht="54" customHeight="1">
      <c r="A33" s="79" t="s">
        <v>278</v>
      </c>
      <c r="B33" s="80"/>
      <c r="C33" s="81" t="s">
        <v>49</v>
      </c>
      <c r="D33" s="81" t="s">
        <v>51</v>
      </c>
      <c r="E33" s="81" t="s">
        <v>49</v>
      </c>
      <c r="F33" s="81" t="s">
        <v>8</v>
      </c>
      <c r="G33" s="81"/>
      <c r="H33" s="81"/>
      <c r="I33" s="81"/>
      <c r="J33" s="82">
        <f t="shared" si="8"/>
        <v>2200.1000000000004</v>
      </c>
      <c r="K33" s="82">
        <f t="shared" si="8"/>
        <v>1177.8999999999999</v>
      </c>
      <c r="L33" s="82">
        <f t="shared" si="8"/>
        <v>1150.1000000000001</v>
      </c>
    </row>
    <row r="34" spans="1:15" ht="33.75">
      <c r="A34" s="79" t="s">
        <v>235</v>
      </c>
      <c r="B34" s="80">
        <v>909</v>
      </c>
      <c r="C34" s="81" t="s">
        <v>49</v>
      </c>
      <c r="D34" s="81" t="s">
        <v>51</v>
      </c>
      <c r="E34" s="81" t="s">
        <v>49</v>
      </c>
      <c r="F34" s="98" t="s">
        <v>8</v>
      </c>
      <c r="G34" s="81" t="s">
        <v>49</v>
      </c>
      <c r="H34" s="81"/>
      <c r="I34" s="81"/>
      <c r="J34" s="82">
        <f>J35+J40+J53</f>
        <v>2200.1000000000004</v>
      </c>
      <c r="K34" s="82">
        <f t="shared" ref="K34:L34" si="9">K35+K40+K53</f>
        <v>1177.8999999999999</v>
      </c>
      <c r="L34" s="82">
        <f t="shared" si="9"/>
        <v>1150.1000000000001</v>
      </c>
    </row>
    <row r="35" spans="1:15" ht="33.75">
      <c r="A35" s="79" t="s">
        <v>53</v>
      </c>
      <c r="B35" s="80">
        <v>909</v>
      </c>
      <c r="C35" s="81" t="s">
        <v>49</v>
      </c>
      <c r="D35" s="81" t="s">
        <v>51</v>
      </c>
      <c r="E35" s="81" t="s">
        <v>49</v>
      </c>
      <c r="F35" s="98" t="s">
        <v>8</v>
      </c>
      <c r="G35" s="81" t="s">
        <v>49</v>
      </c>
      <c r="H35" s="81" t="s">
        <v>54</v>
      </c>
      <c r="I35" s="81" t="s">
        <v>0</v>
      </c>
      <c r="J35" s="82">
        <f>J37</f>
        <v>1638.2</v>
      </c>
      <c r="K35" s="82">
        <f>K37</f>
        <v>978.09999999999991</v>
      </c>
      <c r="L35" s="82">
        <f>L37</f>
        <v>1087.2</v>
      </c>
    </row>
    <row r="36" spans="1:15" ht="67.5">
      <c r="A36" s="79" t="s">
        <v>55</v>
      </c>
      <c r="B36" s="80">
        <v>909</v>
      </c>
      <c r="C36" s="81" t="s">
        <v>49</v>
      </c>
      <c r="D36" s="81" t="s">
        <v>51</v>
      </c>
      <c r="E36" s="81" t="s">
        <v>49</v>
      </c>
      <c r="F36" s="98" t="s">
        <v>8</v>
      </c>
      <c r="G36" s="81" t="s">
        <v>49</v>
      </c>
      <c r="H36" s="81" t="s">
        <v>54</v>
      </c>
      <c r="I36" s="81">
        <v>100</v>
      </c>
      <c r="J36" s="82">
        <f>J37</f>
        <v>1638.2</v>
      </c>
      <c r="K36" s="82">
        <f>K37</f>
        <v>978.09999999999991</v>
      </c>
      <c r="L36" s="82">
        <f>L37</f>
        <v>1087.2</v>
      </c>
      <c r="O36" s="142"/>
    </row>
    <row r="37" spans="1:15" ht="33.75">
      <c r="A37" s="79" t="s">
        <v>56</v>
      </c>
      <c r="B37" s="80">
        <v>909</v>
      </c>
      <c r="C37" s="81" t="s">
        <v>49</v>
      </c>
      <c r="D37" s="81" t="s">
        <v>51</v>
      </c>
      <c r="E37" s="81" t="s">
        <v>49</v>
      </c>
      <c r="F37" s="98" t="s">
        <v>8</v>
      </c>
      <c r="G37" s="81" t="s">
        <v>49</v>
      </c>
      <c r="H37" s="81" t="s">
        <v>54</v>
      </c>
      <c r="I37" s="81">
        <v>120</v>
      </c>
      <c r="J37" s="82">
        <f>J38+J39</f>
        <v>1638.2</v>
      </c>
      <c r="K37" s="82">
        <f>K38+K39</f>
        <v>978.09999999999991</v>
      </c>
      <c r="L37" s="82">
        <f>L38+L39</f>
        <v>1087.2</v>
      </c>
    </row>
    <row r="38" spans="1:15" ht="22.5">
      <c r="A38" s="83" t="s">
        <v>57</v>
      </c>
      <c r="B38" s="84">
        <v>909</v>
      </c>
      <c r="C38" s="85" t="s">
        <v>49</v>
      </c>
      <c r="D38" s="85" t="s">
        <v>51</v>
      </c>
      <c r="E38" s="85" t="s">
        <v>49</v>
      </c>
      <c r="F38" s="102" t="s">
        <v>8</v>
      </c>
      <c r="G38" s="85" t="s">
        <v>49</v>
      </c>
      <c r="H38" s="85" t="s">
        <v>54</v>
      </c>
      <c r="I38" s="85" t="s">
        <v>58</v>
      </c>
      <c r="J38" s="86">
        <f>'Приложение 2 Сабанчеево'!J38</f>
        <v>1205</v>
      </c>
      <c r="K38" s="86">
        <f>'Приложение 2 Сабанчеево'!K38</f>
        <v>760.8</v>
      </c>
      <c r="L38" s="86">
        <f>'Приложение 2 Сабанчеево'!L38</f>
        <v>840</v>
      </c>
    </row>
    <row r="39" spans="1:15" ht="56.25">
      <c r="A39" s="83" t="s">
        <v>59</v>
      </c>
      <c r="B39" s="84">
        <v>909</v>
      </c>
      <c r="C39" s="85" t="s">
        <v>49</v>
      </c>
      <c r="D39" s="85" t="s">
        <v>51</v>
      </c>
      <c r="E39" s="85" t="s">
        <v>49</v>
      </c>
      <c r="F39" s="102" t="s">
        <v>8</v>
      </c>
      <c r="G39" s="85" t="s">
        <v>49</v>
      </c>
      <c r="H39" s="85" t="s">
        <v>54</v>
      </c>
      <c r="I39" s="85">
        <v>129</v>
      </c>
      <c r="J39" s="86">
        <f>'Приложение 2 Сабанчеево'!J39</f>
        <v>433.2</v>
      </c>
      <c r="K39" s="86">
        <f>'Приложение 2 Сабанчеево'!K39</f>
        <v>217.3</v>
      </c>
      <c r="L39" s="86">
        <f>'Приложение 2 Сабанчеево'!L39</f>
        <v>247.2</v>
      </c>
    </row>
    <row r="40" spans="1:15" ht="22.5">
      <c r="A40" s="79" t="s">
        <v>60</v>
      </c>
      <c r="B40" s="80">
        <v>909</v>
      </c>
      <c r="C40" s="81" t="s">
        <v>49</v>
      </c>
      <c r="D40" s="81" t="s">
        <v>51</v>
      </c>
      <c r="E40" s="81" t="s">
        <v>49</v>
      </c>
      <c r="F40" s="98" t="s">
        <v>8</v>
      </c>
      <c r="G40" s="81" t="s">
        <v>49</v>
      </c>
      <c r="H40" s="81" t="s">
        <v>61</v>
      </c>
      <c r="I40" s="81" t="s">
        <v>0</v>
      </c>
      <c r="J40" s="82">
        <f>J44+J48+J41</f>
        <v>330.90000000000003</v>
      </c>
      <c r="K40" s="82">
        <f t="shared" ref="K40:L40" si="10">K44+K48+K41</f>
        <v>199.8</v>
      </c>
      <c r="L40" s="82">
        <f t="shared" si="10"/>
        <v>62.9</v>
      </c>
    </row>
    <row r="41" spans="1:15" ht="67.5" hidden="1">
      <c r="A41" s="79" t="s">
        <v>55</v>
      </c>
      <c r="B41" s="80" t="s">
        <v>246</v>
      </c>
      <c r="C41" s="81" t="s">
        <v>49</v>
      </c>
      <c r="D41" s="81" t="s">
        <v>51</v>
      </c>
      <c r="E41" s="81" t="s">
        <v>49</v>
      </c>
      <c r="F41" s="98" t="s">
        <v>8</v>
      </c>
      <c r="G41" s="81" t="s">
        <v>49</v>
      </c>
      <c r="H41" s="81" t="s">
        <v>61</v>
      </c>
      <c r="I41" s="81">
        <v>100</v>
      </c>
      <c r="J41" s="82">
        <f>J42</f>
        <v>1</v>
      </c>
      <c r="K41" s="82">
        <f t="shared" ref="K41:L42" si="11">K42</f>
        <v>0</v>
      </c>
      <c r="L41" s="82">
        <f t="shared" si="11"/>
        <v>0</v>
      </c>
    </row>
    <row r="42" spans="1:15" ht="33.75" hidden="1">
      <c r="A42" s="79" t="s">
        <v>56</v>
      </c>
      <c r="B42" s="80" t="s">
        <v>246</v>
      </c>
      <c r="C42" s="81" t="s">
        <v>49</v>
      </c>
      <c r="D42" s="81" t="s">
        <v>51</v>
      </c>
      <c r="E42" s="81" t="s">
        <v>49</v>
      </c>
      <c r="F42" s="98" t="s">
        <v>8</v>
      </c>
      <c r="G42" s="81" t="s">
        <v>49</v>
      </c>
      <c r="H42" s="81" t="s">
        <v>61</v>
      </c>
      <c r="I42" s="81">
        <v>120</v>
      </c>
      <c r="J42" s="82">
        <f>J43</f>
        <v>1</v>
      </c>
      <c r="K42" s="82">
        <f t="shared" si="11"/>
        <v>0</v>
      </c>
      <c r="L42" s="82">
        <f t="shared" si="11"/>
        <v>0</v>
      </c>
    </row>
    <row r="43" spans="1:15" ht="45" hidden="1">
      <c r="A43" s="83" t="s">
        <v>247</v>
      </c>
      <c r="B43" s="84" t="s">
        <v>246</v>
      </c>
      <c r="C43" s="85" t="s">
        <v>49</v>
      </c>
      <c r="D43" s="85" t="s">
        <v>51</v>
      </c>
      <c r="E43" s="85" t="s">
        <v>49</v>
      </c>
      <c r="F43" s="102" t="s">
        <v>8</v>
      </c>
      <c r="G43" s="85" t="s">
        <v>49</v>
      </c>
      <c r="H43" s="85" t="s">
        <v>61</v>
      </c>
      <c r="I43" s="85">
        <v>122</v>
      </c>
      <c r="J43" s="86">
        <f>'Приложение 2 Сабанчеево'!J43</f>
        <v>1</v>
      </c>
      <c r="K43" s="86">
        <f>'Приложение 2 Сабанчеево'!K43</f>
        <v>0</v>
      </c>
      <c r="L43" s="86">
        <f>'Приложение 2 Сабанчеево'!L43</f>
        <v>0</v>
      </c>
    </row>
    <row r="44" spans="1:15" ht="33.75">
      <c r="A44" s="79" t="s">
        <v>62</v>
      </c>
      <c r="B44" s="80">
        <v>909</v>
      </c>
      <c r="C44" s="81" t="s">
        <v>49</v>
      </c>
      <c r="D44" s="81" t="s">
        <v>51</v>
      </c>
      <c r="E44" s="81" t="s">
        <v>49</v>
      </c>
      <c r="F44" s="98" t="s">
        <v>8</v>
      </c>
      <c r="G44" s="81" t="s">
        <v>49</v>
      </c>
      <c r="H44" s="81" t="s">
        <v>61</v>
      </c>
      <c r="I44" s="81">
        <v>200</v>
      </c>
      <c r="J44" s="82">
        <f>J45</f>
        <v>312.3</v>
      </c>
      <c r="K44" s="82">
        <f>K45</f>
        <v>199.8</v>
      </c>
      <c r="L44" s="82">
        <f>L45</f>
        <v>62.9</v>
      </c>
    </row>
    <row r="45" spans="1:15" ht="33.75">
      <c r="A45" s="79" t="s">
        <v>63</v>
      </c>
      <c r="B45" s="80">
        <v>909</v>
      </c>
      <c r="C45" s="81" t="s">
        <v>49</v>
      </c>
      <c r="D45" s="81" t="s">
        <v>51</v>
      </c>
      <c r="E45" s="81" t="s">
        <v>49</v>
      </c>
      <c r="F45" s="98" t="s">
        <v>8</v>
      </c>
      <c r="G45" s="81" t="s">
        <v>49</v>
      </c>
      <c r="H45" s="81" t="s">
        <v>61</v>
      </c>
      <c r="I45" s="81">
        <v>240</v>
      </c>
      <c r="J45" s="82">
        <f>J46+J47</f>
        <v>312.3</v>
      </c>
      <c r="K45" s="82">
        <f>K46+K47</f>
        <v>199.8</v>
      </c>
      <c r="L45" s="82">
        <f>L46+L47</f>
        <v>62.9</v>
      </c>
    </row>
    <row r="46" spans="1:15">
      <c r="A46" s="83" t="s">
        <v>64</v>
      </c>
      <c r="B46" s="84">
        <v>909</v>
      </c>
      <c r="C46" s="85" t="s">
        <v>49</v>
      </c>
      <c r="D46" s="85" t="s">
        <v>51</v>
      </c>
      <c r="E46" s="85" t="s">
        <v>49</v>
      </c>
      <c r="F46" s="102" t="s">
        <v>8</v>
      </c>
      <c r="G46" s="85" t="s">
        <v>49</v>
      </c>
      <c r="H46" s="85" t="s">
        <v>61</v>
      </c>
      <c r="I46" s="85" t="s">
        <v>65</v>
      </c>
      <c r="J46" s="86">
        <f>'Приложение 2 Сабанчеево'!J46</f>
        <v>240.3</v>
      </c>
      <c r="K46" s="86">
        <f>'Приложение 2 Сабанчеево'!K46</f>
        <v>127.8</v>
      </c>
      <c r="L46" s="86">
        <f>'Приложение 2 Сабанчеево'!L46</f>
        <v>12.9</v>
      </c>
    </row>
    <row r="47" spans="1:15">
      <c r="A47" s="87" t="s">
        <v>66</v>
      </c>
      <c r="B47" s="84">
        <v>909</v>
      </c>
      <c r="C47" s="85" t="s">
        <v>49</v>
      </c>
      <c r="D47" s="85" t="s">
        <v>51</v>
      </c>
      <c r="E47" s="85" t="s">
        <v>49</v>
      </c>
      <c r="F47" s="102" t="s">
        <v>8</v>
      </c>
      <c r="G47" s="85" t="s">
        <v>49</v>
      </c>
      <c r="H47" s="85" t="s">
        <v>61</v>
      </c>
      <c r="I47" s="85">
        <v>247</v>
      </c>
      <c r="J47" s="86">
        <f>'Приложение 2 Сабанчеево'!J47</f>
        <v>72</v>
      </c>
      <c r="K47" s="86">
        <f>'Приложение 2 Сабанчеево'!K47</f>
        <v>72</v>
      </c>
      <c r="L47" s="86">
        <f>'Приложение 2 Сабанчеево'!L47</f>
        <v>50</v>
      </c>
    </row>
    <row r="48" spans="1:15">
      <c r="A48" s="79" t="s">
        <v>67</v>
      </c>
      <c r="B48" s="80">
        <v>909</v>
      </c>
      <c r="C48" s="81" t="s">
        <v>49</v>
      </c>
      <c r="D48" s="81" t="s">
        <v>51</v>
      </c>
      <c r="E48" s="81" t="s">
        <v>49</v>
      </c>
      <c r="F48" s="98" t="s">
        <v>8</v>
      </c>
      <c r="G48" s="81" t="s">
        <v>49</v>
      </c>
      <c r="H48" s="81" t="s">
        <v>61</v>
      </c>
      <c r="I48" s="81">
        <v>800</v>
      </c>
      <c r="J48" s="82">
        <f>J49</f>
        <v>17.600000000000001</v>
      </c>
      <c r="K48" s="82">
        <f>K49</f>
        <v>0</v>
      </c>
      <c r="L48" s="82">
        <f>L49</f>
        <v>0</v>
      </c>
    </row>
    <row r="49" spans="1:12">
      <c r="A49" s="79" t="s">
        <v>68</v>
      </c>
      <c r="B49" s="80">
        <v>909</v>
      </c>
      <c r="C49" s="81" t="s">
        <v>49</v>
      </c>
      <c r="D49" s="81" t="s">
        <v>51</v>
      </c>
      <c r="E49" s="81" t="s">
        <v>49</v>
      </c>
      <c r="F49" s="98" t="s">
        <v>8</v>
      </c>
      <c r="G49" s="81" t="s">
        <v>49</v>
      </c>
      <c r="H49" s="81" t="s">
        <v>61</v>
      </c>
      <c r="I49" s="81">
        <v>850</v>
      </c>
      <c r="J49" s="82">
        <f>J50+J51+J52</f>
        <v>17.600000000000001</v>
      </c>
      <c r="K49" s="82">
        <f>K50+K51+K52</f>
        <v>0</v>
      </c>
      <c r="L49" s="82">
        <f>L50+L51+L52</f>
        <v>0</v>
      </c>
    </row>
    <row r="50" spans="1:12" ht="22.5">
      <c r="A50" s="83" t="s">
        <v>69</v>
      </c>
      <c r="B50" s="84">
        <v>909</v>
      </c>
      <c r="C50" s="85" t="s">
        <v>49</v>
      </c>
      <c r="D50" s="85" t="s">
        <v>51</v>
      </c>
      <c r="E50" s="85" t="s">
        <v>49</v>
      </c>
      <c r="F50" s="102" t="s">
        <v>8</v>
      </c>
      <c r="G50" s="85" t="s">
        <v>49</v>
      </c>
      <c r="H50" s="85" t="s">
        <v>61</v>
      </c>
      <c r="I50" s="85">
        <v>851</v>
      </c>
      <c r="J50" s="86">
        <f>'Приложение 2 Сабанчеево'!J50</f>
        <v>16.100000000000001</v>
      </c>
      <c r="K50" s="86">
        <f>'Приложение 2 Сабанчеево'!K50</f>
        <v>0</v>
      </c>
      <c r="L50" s="86">
        <f>'Приложение 2 Сабанчеево'!L50</f>
        <v>0</v>
      </c>
    </row>
    <row r="51" spans="1:12">
      <c r="A51" s="83" t="s">
        <v>70</v>
      </c>
      <c r="B51" s="84">
        <v>909</v>
      </c>
      <c r="C51" s="85" t="s">
        <v>49</v>
      </c>
      <c r="D51" s="85" t="s">
        <v>51</v>
      </c>
      <c r="E51" s="85" t="s">
        <v>49</v>
      </c>
      <c r="F51" s="102" t="s">
        <v>8</v>
      </c>
      <c r="G51" s="85" t="s">
        <v>49</v>
      </c>
      <c r="H51" s="85" t="s">
        <v>61</v>
      </c>
      <c r="I51" s="85">
        <v>852</v>
      </c>
      <c r="J51" s="86">
        <f>'Приложение 2 Сабанчеево'!J51</f>
        <v>1.5</v>
      </c>
      <c r="K51" s="86">
        <f>'Приложение 2 Сабанчеево'!K51</f>
        <v>0</v>
      </c>
      <c r="L51" s="86">
        <f>'Приложение 2 Сабанчеево'!L51</f>
        <v>0</v>
      </c>
    </row>
    <row r="52" spans="1:12">
      <c r="A52" s="83" t="s">
        <v>71</v>
      </c>
      <c r="B52" s="84">
        <v>909</v>
      </c>
      <c r="C52" s="85" t="s">
        <v>49</v>
      </c>
      <c r="D52" s="85" t="s">
        <v>51</v>
      </c>
      <c r="E52" s="85" t="s">
        <v>49</v>
      </c>
      <c r="F52" s="102" t="s">
        <v>8</v>
      </c>
      <c r="G52" s="85" t="s">
        <v>49</v>
      </c>
      <c r="H52" s="85" t="s">
        <v>61</v>
      </c>
      <c r="I52" s="85">
        <v>853</v>
      </c>
      <c r="J52" s="86">
        <f>'Приложение 2 Сабанчеево'!J52</f>
        <v>0</v>
      </c>
      <c r="K52" s="86">
        <f>'Приложение 2 Сабанчеево'!K52</f>
        <v>0</v>
      </c>
      <c r="L52" s="86">
        <f>'Приложение 2 Сабанчеево'!L52</f>
        <v>0</v>
      </c>
    </row>
    <row r="53" spans="1:12" ht="22.5">
      <c r="A53" s="79" t="s">
        <v>72</v>
      </c>
      <c r="B53" s="80">
        <v>909</v>
      </c>
      <c r="C53" s="81" t="s">
        <v>49</v>
      </c>
      <c r="D53" s="81" t="s">
        <v>51</v>
      </c>
      <c r="E53" s="81" t="s">
        <v>49</v>
      </c>
      <c r="F53" s="98" t="s">
        <v>8</v>
      </c>
      <c r="G53" s="81" t="s">
        <v>49</v>
      </c>
      <c r="H53" s="81">
        <v>44200</v>
      </c>
      <c r="I53" s="81" t="s">
        <v>0</v>
      </c>
      <c r="J53" s="82">
        <f>J54</f>
        <v>231</v>
      </c>
      <c r="K53" s="82">
        <f>K54</f>
        <v>0</v>
      </c>
      <c r="L53" s="82">
        <f>L54</f>
        <v>0</v>
      </c>
    </row>
    <row r="54" spans="1:12" ht="56.25">
      <c r="A54" s="79" t="s">
        <v>73</v>
      </c>
      <c r="B54" s="80">
        <v>909</v>
      </c>
      <c r="C54" s="81" t="s">
        <v>49</v>
      </c>
      <c r="D54" s="81" t="s">
        <v>51</v>
      </c>
      <c r="E54" s="81" t="s">
        <v>49</v>
      </c>
      <c r="F54" s="98" t="s">
        <v>8</v>
      </c>
      <c r="G54" s="81" t="s">
        <v>49</v>
      </c>
      <c r="H54" s="81">
        <v>44205</v>
      </c>
      <c r="I54" s="81"/>
      <c r="J54" s="82">
        <f>J55+J59</f>
        <v>231</v>
      </c>
      <c r="K54" s="82">
        <f>K55+K59</f>
        <v>0</v>
      </c>
      <c r="L54" s="82">
        <f>L55+L59</f>
        <v>0</v>
      </c>
    </row>
    <row r="55" spans="1:12" ht="67.5">
      <c r="A55" s="79" t="s">
        <v>55</v>
      </c>
      <c r="B55" s="80">
        <v>909</v>
      </c>
      <c r="C55" s="81" t="s">
        <v>49</v>
      </c>
      <c r="D55" s="81" t="s">
        <v>51</v>
      </c>
      <c r="E55" s="81" t="s">
        <v>49</v>
      </c>
      <c r="F55" s="98" t="s">
        <v>8</v>
      </c>
      <c r="G55" s="81" t="s">
        <v>49</v>
      </c>
      <c r="H55" s="81">
        <v>44205</v>
      </c>
      <c r="I55" s="81">
        <v>100</v>
      </c>
      <c r="J55" s="82">
        <f>J56</f>
        <v>231</v>
      </c>
      <c r="K55" s="82">
        <f>K56</f>
        <v>0</v>
      </c>
      <c r="L55" s="82">
        <f>L56</f>
        <v>0</v>
      </c>
    </row>
    <row r="56" spans="1:12" ht="33.75">
      <c r="A56" s="79" t="s">
        <v>56</v>
      </c>
      <c r="B56" s="80">
        <v>909</v>
      </c>
      <c r="C56" s="81" t="s">
        <v>49</v>
      </c>
      <c r="D56" s="81" t="s">
        <v>51</v>
      </c>
      <c r="E56" s="81" t="s">
        <v>49</v>
      </c>
      <c r="F56" s="98" t="s">
        <v>8</v>
      </c>
      <c r="G56" s="81" t="s">
        <v>49</v>
      </c>
      <c r="H56" s="81">
        <v>44205</v>
      </c>
      <c r="I56" s="81">
        <v>120</v>
      </c>
      <c r="J56" s="82">
        <f>J57+J58</f>
        <v>231</v>
      </c>
      <c r="K56" s="82">
        <f>K57+K58</f>
        <v>0</v>
      </c>
      <c r="L56" s="82">
        <f>L57+L58</f>
        <v>0</v>
      </c>
    </row>
    <row r="57" spans="1:12" ht="22.5">
      <c r="A57" s="83" t="s">
        <v>57</v>
      </c>
      <c r="B57" s="84">
        <v>909</v>
      </c>
      <c r="C57" s="85" t="s">
        <v>49</v>
      </c>
      <c r="D57" s="85" t="s">
        <v>51</v>
      </c>
      <c r="E57" s="85" t="s">
        <v>49</v>
      </c>
      <c r="F57" s="102" t="s">
        <v>8</v>
      </c>
      <c r="G57" s="85" t="s">
        <v>49</v>
      </c>
      <c r="H57" s="85">
        <v>44205</v>
      </c>
      <c r="I57" s="85">
        <v>121</v>
      </c>
      <c r="J57" s="86">
        <f>'Приложение 2 Сабанчеево'!J57</f>
        <v>231</v>
      </c>
      <c r="K57" s="86">
        <f>'Приложение 2 Сабанчеево'!K57</f>
        <v>0</v>
      </c>
      <c r="L57" s="86">
        <f>'Приложение 2 Сабанчеево'!L57</f>
        <v>0</v>
      </c>
    </row>
    <row r="58" spans="1:12" ht="56.25" hidden="1">
      <c r="A58" s="83" t="s">
        <v>59</v>
      </c>
      <c r="B58" s="84">
        <v>909</v>
      </c>
      <c r="C58" s="85" t="s">
        <v>49</v>
      </c>
      <c r="D58" s="85" t="s">
        <v>51</v>
      </c>
      <c r="E58" s="85" t="s">
        <v>49</v>
      </c>
      <c r="F58" s="102" t="s">
        <v>8</v>
      </c>
      <c r="G58" s="85" t="s">
        <v>49</v>
      </c>
      <c r="H58" s="85">
        <v>44205</v>
      </c>
      <c r="I58" s="85">
        <v>129</v>
      </c>
      <c r="J58" s="86">
        <f>'Приложение 2 Сабанчеево'!J58</f>
        <v>0</v>
      </c>
      <c r="K58" s="86">
        <f>'Приложение 2 Сабанчеево'!K58</f>
        <v>0</v>
      </c>
      <c r="L58" s="86">
        <f>'Приложение 2 Сабанчеево'!L58</f>
        <v>0</v>
      </c>
    </row>
    <row r="59" spans="1:12" ht="33.75" hidden="1">
      <c r="A59" s="79" t="s">
        <v>62</v>
      </c>
      <c r="B59" s="80">
        <v>909</v>
      </c>
      <c r="C59" s="81" t="s">
        <v>49</v>
      </c>
      <c r="D59" s="81" t="s">
        <v>51</v>
      </c>
      <c r="E59" s="81" t="s">
        <v>49</v>
      </c>
      <c r="F59" s="98" t="s">
        <v>8</v>
      </c>
      <c r="G59" s="81" t="s">
        <v>49</v>
      </c>
      <c r="H59" s="81">
        <v>44205</v>
      </c>
      <c r="I59" s="81">
        <v>200</v>
      </c>
      <c r="J59" s="82">
        <f t="shared" ref="J59:L60" si="12">J60</f>
        <v>0</v>
      </c>
      <c r="K59" s="82">
        <f t="shared" si="12"/>
        <v>0</v>
      </c>
      <c r="L59" s="82">
        <f t="shared" si="12"/>
        <v>0</v>
      </c>
    </row>
    <row r="60" spans="1:12" ht="33.75" hidden="1">
      <c r="A60" s="79" t="s">
        <v>63</v>
      </c>
      <c r="B60" s="80">
        <v>909</v>
      </c>
      <c r="C60" s="81" t="s">
        <v>49</v>
      </c>
      <c r="D60" s="81" t="s">
        <v>51</v>
      </c>
      <c r="E60" s="81" t="s">
        <v>49</v>
      </c>
      <c r="F60" s="98" t="s">
        <v>8</v>
      </c>
      <c r="G60" s="81" t="s">
        <v>49</v>
      </c>
      <c r="H60" s="81">
        <v>44205</v>
      </c>
      <c r="I60" s="81">
        <v>240</v>
      </c>
      <c r="J60" s="82">
        <f t="shared" si="12"/>
        <v>0</v>
      </c>
      <c r="K60" s="82">
        <f t="shared" si="12"/>
        <v>0</v>
      </c>
      <c r="L60" s="82">
        <f t="shared" si="12"/>
        <v>0</v>
      </c>
    </row>
    <row r="61" spans="1:12">
      <c r="A61" s="83" t="s">
        <v>64</v>
      </c>
      <c r="B61" s="84">
        <v>909</v>
      </c>
      <c r="C61" s="85" t="s">
        <v>49</v>
      </c>
      <c r="D61" s="85" t="s">
        <v>51</v>
      </c>
      <c r="E61" s="85" t="s">
        <v>49</v>
      </c>
      <c r="F61" s="85">
        <v>1</v>
      </c>
      <c r="G61" s="85" t="s">
        <v>49</v>
      </c>
      <c r="H61" s="85">
        <v>44205</v>
      </c>
      <c r="I61" s="85">
        <v>244</v>
      </c>
      <c r="J61" s="86">
        <f>'Приложение 2 Сабанчеево'!J61</f>
        <v>0</v>
      </c>
      <c r="K61" s="86">
        <f>'Приложение 2 Сабанчеево'!K61</f>
        <v>0</v>
      </c>
      <c r="L61" s="86">
        <f>'Приложение 2 Сабанчеево'!L61</f>
        <v>0</v>
      </c>
    </row>
    <row r="62" spans="1:12" ht="33.75">
      <c r="A62" s="81" t="s">
        <v>210</v>
      </c>
      <c r="B62" s="80">
        <v>909</v>
      </c>
      <c r="C62" s="81" t="s">
        <v>49</v>
      </c>
      <c r="D62" s="81" t="s">
        <v>51</v>
      </c>
      <c r="E62" s="80" t="s">
        <v>78</v>
      </c>
      <c r="F62" s="81">
        <v>0</v>
      </c>
      <c r="G62" s="81"/>
      <c r="H62" s="81"/>
      <c r="I62" s="81"/>
      <c r="J62" s="82">
        <f t="shared" ref="J62:L64" si="13">J63</f>
        <v>1.3</v>
      </c>
      <c r="K62" s="82">
        <f t="shared" si="13"/>
        <v>1.4</v>
      </c>
      <c r="L62" s="82">
        <f t="shared" si="13"/>
        <v>1.4</v>
      </c>
    </row>
    <row r="63" spans="1:12" ht="45">
      <c r="A63" s="81" t="s">
        <v>211</v>
      </c>
      <c r="B63" s="80">
        <v>909</v>
      </c>
      <c r="C63" s="81" t="s">
        <v>49</v>
      </c>
      <c r="D63" s="81" t="s">
        <v>51</v>
      </c>
      <c r="E63" s="80" t="s">
        <v>78</v>
      </c>
      <c r="F63" s="81">
        <v>1</v>
      </c>
      <c r="G63" s="80"/>
      <c r="H63" s="81"/>
      <c r="I63" s="81"/>
      <c r="J63" s="82">
        <f>J64</f>
        <v>1.3</v>
      </c>
      <c r="K63" s="82">
        <f>K64</f>
        <v>1.4</v>
      </c>
      <c r="L63" s="82">
        <f>L64</f>
        <v>1.4</v>
      </c>
    </row>
    <row r="64" spans="1:12">
      <c r="A64" s="79" t="s">
        <v>75</v>
      </c>
      <c r="B64" s="80">
        <v>909</v>
      </c>
      <c r="C64" s="81" t="s">
        <v>49</v>
      </c>
      <c r="D64" s="81" t="s">
        <v>51</v>
      </c>
      <c r="E64" s="80" t="s">
        <v>78</v>
      </c>
      <c r="F64" s="81">
        <v>1</v>
      </c>
      <c r="G64" s="80" t="s">
        <v>81</v>
      </c>
      <c r="H64" s="81" t="s">
        <v>76</v>
      </c>
      <c r="I64" s="81" t="s">
        <v>0</v>
      </c>
      <c r="J64" s="82">
        <f>J65</f>
        <v>1.3</v>
      </c>
      <c r="K64" s="82">
        <f t="shared" si="13"/>
        <v>1.4</v>
      </c>
      <c r="L64" s="82">
        <f t="shared" si="13"/>
        <v>1.4</v>
      </c>
    </row>
    <row r="65" spans="1:16" ht="33.75">
      <c r="A65" s="79" t="s">
        <v>62</v>
      </c>
      <c r="B65" s="80">
        <v>909</v>
      </c>
      <c r="C65" s="81" t="s">
        <v>49</v>
      </c>
      <c r="D65" s="81" t="s">
        <v>51</v>
      </c>
      <c r="E65" s="80" t="s">
        <v>78</v>
      </c>
      <c r="F65" s="81">
        <v>1</v>
      </c>
      <c r="G65" s="80" t="s">
        <v>81</v>
      </c>
      <c r="H65" s="81" t="s">
        <v>76</v>
      </c>
      <c r="I65" s="81">
        <v>200</v>
      </c>
      <c r="J65" s="82">
        <f>J66</f>
        <v>1.3</v>
      </c>
      <c r="K65" s="82">
        <f>K66</f>
        <v>1.4</v>
      </c>
      <c r="L65" s="82">
        <f>L66</f>
        <v>1.4</v>
      </c>
    </row>
    <row r="66" spans="1:16" ht="33.75">
      <c r="A66" s="79" t="s">
        <v>63</v>
      </c>
      <c r="B66" s="80">
        <v>909</v>
      </c>
      <c r="C66" s="81" t="s">
        <v>49</v>
      </c>
      <c r="D66" s="81" t="s">
        <v>51</v>
      </c>
      <c r="E66" s="80" t="s">
        <v>78</v>
      </c>
      <c r="F66" s="81">
        <v>1</v>
      </c>
      <c r="G66" s="80" t="s">
        <v>81</v>
      </c>
      <c r="H66" s="81" t="s">
        <v>76</v>
      </c>
      <c r="I66" s="81">
        <v>240</v>
      </c>
      <c r="J66" s="82">
        <f>J67</f>
        <v>1.3</v>
      </c>
      <c r="K66" s="82">
        <f>K67</f>
        <v>1.4</v>
      </c>
      <c r="L66" s="82">
        <f>L67</f>
        <v>1.4</v>
      </c>
    </row>
    <row r="67" spans="1:16">
      <c r="A67" s="83" t="s">
        <v>64</v>
      </c>
      <c r="B67" s="84">
        <v>909</v>
      </c>
      <c r="C67" s="85" t="s">
        <v>49</v>
      </c>
      <c r="D67" s="85" t="s">
        <v>51</v>
      </c>
      <c r="E67" s="84" t="s">
        <v>78</v>
      </c>
      <c r="F67" s="85">
        <v>1</v>
      </c>
      <c r="G67" s="84" t="s">
        <v>81</v>
      </c>
      <c r="H67" s="85" t="s">
        <v>76</v>
      </c>
      <c r="I67" s="85">
        <v>244</v>
      </c>
      <c r="J67" s="86">
        <f>'Приложение 2 Сабанчеево'!J67</f>
        <v>1.3</v>
      </c>
      <c r="K67" s="86">
        <f>'Приложение 2 Сабанчеево'!K67</f>
        <v>1.4</v>
      </c>
      <c r="L67" s="86">
        <f>'Приложение 2 Сабанчеево'!L67</f>
        <v>1.4</v>
      </c>
    </row>
    <row r="68" spans="1:16" ht="22.5">
      <c r="A68" s="159" t="s">
        <v>322</v>
      </c>
      <c r="B68" s="160" t="s">
        <v>246</v>
      </c>
      <c r="C68" s="152" t="s">
        <v>49</v>
      </c>
      <c r="D68" s="152" t="s">
        <v>51</v>
      </c>
      <c r="E68" s="160" t="s">
        <v>78</v>
      </c>
      <c r="F68" s="152">
        <v>1</v>
      </c>
      <c r="G68" s="160" t="s">
        <v>81</v>
      </c>
      <c r="H68" s="152">
        <v>44010</v>
      </c>
      <c r="I68" s="152"/>
      <c r="J68" s="154">
        <f t="shared" ref="J68:L70" si="14">J69</f>
        <v>20.6</v>
      </c>
      <c r="K68" s="154">
        <f t="shared" si="14"/>
        <v>22.2</v>
      </c>
      <c r="L68" s="154">
        <f t="shared" si="14"/>
        <v>38.9</v>
      </c>
    </row>
    <row r="69" spans="1:16" ht="33.75">
      <c r="A69" s="159" t="s">
        <v>62</v>
      </c>
      <c r="B69" s="160" t="s">
        <v>246</v>
      </c>
      <c r="C69" s="152" t="s">
        <v>49</v>
      </c>
      <c r="D69" s="152" t="s">
        <v>51</v>
      </c>
      <c r="E69" s="160" t="s">
        <v>78</v>
      </c>
      <c r="F69" s="152">
        <v>1</v>
      </c>
      <c r="G69" s="160" t="s">
        <v>81</v>
      </c>
      <c r="H69" s="152">
        <v>44010</v>
      </c>
      <c r="I69" s="152">
        <v>200</v>
      </c>
      <c r="J69" s="154">
        <f t="shared" si="14"/>
        <v>20.6</v>
      </c>
      <c r="K69" s="154">
        <f t="shared" si="14"/>
        <v>22.2</v>
      </c>
      <c r="L69" s="154">
        <f t="shared" si="14"/>
        <v>38.9</v>
      </c>
    </row>
    <row r="70" spans="1:16" ht="33.75">
      <c r="A70" s="159" t="s">
        <v>63</v>
      </c>
      <c r="B70" s="160" t="s">
        <v>246</v>
      </c>
      <c r="C70" s="152" t="s">
        <v>49</v>
      </c>
      <c r="D70" s="152" t="s">
        <v>51</v>
      </c>
      <c r="E70" s="160" t="s">
        <v>78</v>
      </c>
      <c r="F70" s="152">
        <v>1</v>
      </c>
      <c r="G70" s="160" t="s">
        <v>81</v>
      </c>
      <c r="H70" s="152">
        <v>44010</v>
      </c>
      <c r="I70" s="152">
        <v>240</v>
      </c>
      <c r="J70" s="154">
        <f t="shared" si="14"/>
        <v>20.6</v>
      </c>
      <c r="K70" s="154">
        <f t="shared" si="14"/>
        <v>22.2</v>
      </c>
      <c r="L70" s="154">
        <f t="shared" si="14"/>
        <v>38.9</v>
      </c>
    </row>
    <row r="71" spans="1:16">
      <c r="A71" s="83" t="s">
        <v>64</v>
      </c>
      <c r="B71" s="84">
        <v>909</v>
      </c>
      <c r="C71" s="85" t="s">
        <v>49</v>
      </c>
      <c r="D71" s="85" t="s">
        <v>51</v>
      </c>
      <c r="E71" s="84" t="s">
        <v>78</v>
      </c>
      <c r="F71" s="85">
        <v>1</v>
      </c>
      <c r="G71" s="84" t="s">
        <v>81</v>
      </c>
      <c r="H71" s="85">
        <v>44010</v>
      </c>
      <c r="I71" s="85">
        <v>244</v>
      </c>
      <c r="J71" s="86">
        <f>'Приложение 2 Сабанчеево'!J71</f>
        <v>20.6</v>
      </c>
      <c r="K71" s="86">
        <f>'Приложение 2 Сабанчеево'!K71</f>
        <v>22.2</v>
      </c>
      <c r="L71" s="86">
        <f>'Приложение 2 Сабанчеево'!L71</f>
        <v>38.9</v>
      </c>
    </row>
    <row r="72" spans="1:16" ht="33.75">
      <c r="A72" s="79" t="s">
        <v>77</v>
      </c>
      <c r="B72" s="80">
        <v>909</v>
      </c>
      <c r="C72" s="81" t="s">
        <v>49</v>
      </c>
      <c r="D72" s="81" t="s">
        <v>51</v>
      </c>
      <c r="E72" s="81" t="s">
        <v>78</v>
      </c>
      <c r="F72" s="81" t="s">
        <v>52</v>
      </c>
      <c r="G72" s="81"/>
      <c r="H72" s="81"/>
      <c r="I72" s="81"/>
      <c r="J72" s="82">
        <f t="shared" ref="J72:L72" si="15">J73</f>
        <v>15</v>
      </c>
      <c r="K72" s="82">
        <f>K73</f>
        <v>0</v>
      </c>
      <c r="L72" s="82">
        <f t="shared" si="15"/>
        <v>0</v>
      </c>
    </row>
    <row r="73" spans="1:16" ht="45">
      <c r="A73" s="79" t="s">
        <v>79</v>
      </c>
      <c r="B73" s="80">
        <v>909</v>
      </c>
      <c r="C73" s="81" t="s">
        <v>49</v>
      </c>
      <c r="D73" s="81" t="s">
        <v>51</v>
      </c>
      <c r="E73" s="81" t="s">
        <v>78</v>
      </c>
      <c r="F73" s="81" t="s">
        <v>8</v>
      </c>
      <c r="G73" s="81"/>
      <c r="H73" s="81"/>
      <c r="I73" s="81"/>
      <c r="J73" s="82">
        <f>J74</f>
        <v>15</v>
      </c>
      <c r="K73" s="82">
        <f>K74</f>
        <v>0</v>
      </c>
      <c r="L73" s="82">
        <f>L74</f>
        <v>0</v>
      </c>
    </row>
    <row r="74" spans="1:16" ht="33.75">
      <c r="A74" s="79" t="s">
        <v>62</v>
      </c>
      <c r="B74" s="80">
        <v>909</v>
      </c>
      <c r="C74" s="81" t="s">
        <v>49</v>
      </c>
      <c r="D74" s="81" t="s">
        <v>51</v>
      </c>
      <c r="E74" s="81" t="s">
        <v>78</v>
      </c>
      <c r="F74" s="81" t="s">
        <v>8</v>
      </c>
      <c r="G74" s="81" t="s">
        <v>81</v>
      </c>
      <c r="H74" s="81">
        <v>44501</v>
      </c>
      <c r="I74" s="81"/>
      <c r="J74" s="82">
        <f t="shared" ref="J74:L74" si="16">J75</f>
        <v>15</v>
      </c>
      <c r="K74" s="82">
        <f t="shared" si="16"/>
        <v>0</v>
      </c>
      <c r="L74" s="82">
        <f t="shared" si="16"/>
        <v>0</v>
      </c>
    </row>
    <row r="75" spans="1:16" ht="45">
      <c r="A75" s="79" t="s">
        <v>301</v>
      </c>
      <c r="B75" s="80">
        <v>909</v>
      </c>
      <c r="C75" s="81" t="s">
        <v>49</v>
      </c>
      <c r="D75" s="81" t="s">
        <v>51</v>
      </c>
      <c r="E75" s="81" t="s">
        <v>78</v>
      </c>
      <c r="F75" s="81" t="s">
        <v>8</v>
      </c>
      <c r="G75" s="81" t="s">
        <v>81</v>
      </c>
      <c r="H75" s="81">
        <v>44501</v>
      </c>
      <c r="I75" s="81"/>
      <c r="J75" s="82">
        <f>J77</f>
        <v>15</v>
      </c>
      <c r="K75" s="82">
        <f>K77</f>
        <v>0</v>
      </c>
      <c r="L75" s="82">
        <f>L77</f>
        <v>0</v>
      </c>
    </row>
    <row r="76" spans="1:16">
      <c r="A76" s="79" t="s">
        <v>74</v>
      </c>
      <c r="B76" s="80"/>
      <c r="C76" s="81" t="s">
        <v>49</v>
      </c>
      <c r="D76" s="81" t="s">
        <v>51</v>
      </c>
      <c r="E76" s="81">
        <v>89</v>
      </c>
      <c r="F76" s="81">
        <v>1</v>
      </c>
      <c r="G76" s="81">
        <v>0</v>
      </c>
      <c r="H76" s="81">
        <v>44501</v>
      </c>
      <c r="I76" s="81">
        <v>500</v>
      </c>
      <c r="J76" s="82">
        <f>J77</f>
        <v>15</v>
      </c>
      <c r="K76" s="82">
        <f>K77</f>
        <v>0</v>
      </c>
      <c r="L76" s="82">
        <f>L77</f>
        <v>0</v>
      </c>
    </row>
    <row r="77" spans="1:16">
      <c r="A77" s="83" t="s">
        <v>35</v>
      </c>
      <c r="B77" s="84">
        <v>909</v>
      </c>
      <c r="C77" s="85" t="s">
        <v>49</v>
      </c>
      <c r="D77" s="85" t="s">
        <v>51</v>
      </c>
      <c r="E77" s="85" t="s">
        <v>78</v>
      </c>
      <c r="F77" s="85" t="s">
        <v>8</v>
      </c>
      <c r="G77" s="85" t="s">
        <v>81</v>
      </c>
      <c r="H77" s="85">
        <v>44501</v>
      </c>
      <c r="I77" s="85">
        <v>540</v>
      </c>
      <c r="J77" s="86">
        <f>'Приложение 2 Сабанчеево'!J76</f>
        <v>15</v>
      </c>
      <c r="K77" s="86">
        <f>'Приложение 2 Сабанчеево'!K76</f>
        <v>0</v>
      </c>
      <c r="L77" s="86">
        <f>'Приложение 2 Сабанчеево'!L76</f>
        <v>0</v>
      </c>
    </row>
    <row r="78" spans="1:16">
      <c r="A78" s="79" t="s">
        <v>82</v>
      </c>
      <c r="B78" s="80">
        <v>909</v>
      </c>
      <c r="C78" s="81" t="s">
        <v>49</v>
      </c>
      <c r="D78" s="81">
        <v>11</v>
      </c>
      <c r="E78" s="81"/>
      <c r="F78" s="81"/>
      <c r="G78" s="81"/>
      <c r="H78" s="81"/>
      <c r="I78" s="81"/>
      <c r="J78" s="82">
        <f>J79</f>
        <v>17.5</v>
      </c>
      <c r="K78" s="82">
        <f>K79</f>
        <v>19.3</v>
      </c>
      <c r="L78" s="82">
        <f>L79</f>
        <v>19.899999999999999</v>
      </c>
      <c r="P78" s="156"/>
    </row>
    <row r="79" spans="1:16" ht="33.75">
      <c r="A79" s="79" t="s">
        <v>77</v>
      </c>
      <c r="B79" s="80">
        <v>909</v>
      </c>
      <c r="C79" s="81" t="s">
        <v>49</v>
      </c>
      <c r="D79" s="81" t="s">
        <v>18</v>
      </c>
      <c r="E79" s="81" t="s">
        <v>78</v>
      </c>
      <c r="F79" s="81" t="s">
        <v>52</v>
      </c>
      <c r="G79" s="81"/>
      <c r="H79" s="81" t="s">
        <v>0</v>
      </c>
      <c r="I79" s="81" t="s">
        <v>0</v>
      </c>
      <c r="J79" s="82">
        <f>J80</f>
        <v>17.5</v>
      </c>
      <c r="K79" s="82">
        <f t="shared" ref="K79:L81" si="17">K80</f>
        <v>19.3</v>
      </c>
      <c r="L79" s="82">
        <f t="shared" si="17"/>
        <v>19.899999999999999</v>
      </c>
    </row>
    <row r="80" spans="1:16" ht="45">
      <c r="A80" s="79" t="s">
        <v>79</v>
      </c>
      <c r="B80" s="80">
        <v>909</v>
      </c>
      <c r="C80" s="81" t="s">
        <v>49</v>
      </c>
      <c r="D80" s="81" t="s">
        <v>18</v>
      </c>
      <c r="E80" s="81" t="s">
        <v>78</v>
      </c>
      <c r="F80" s="81" t="s">
        <v>8</v>
      </c>
      <c r="G80" s="81"/>
      <c r="H80" s="81" t="s">
        <v>0</v>
      </c>
      <c r="I80" s="81" t="s">
        <v>0</v>
      </c>
      <c r="J80" s="82">
        <f>J81</f>
        <v>17.5</v>
      </c>
      <c r="K80" s="82">
        <f t="shared" si="17"/>
        <v>19.3</v>
      </c>
      <c r="L80" s="82">
        <f t="shared" si="17"/>
        <v>19.899999999999999</v>
      </c>
    </row>
    <row r="81" spans="1:190" ht="45">
      <c r="A81" s="79" t="s">
        <v>236</v>
      </c>
      <c r="B81" s="80">
        <v>909</v>
      </c>
      <c r="C81" s="81" t="s">
        <v>49</v>
      </c>
      <c r="D81" s="81" t="s">
        <v>18</v>
      </c>
      <c r="E81" s="81" t="s">
        <v>78</v>
      </c>
      <c r="F81" s="81" t="s">
        <v>8</v>
      </c>
      <c r="G81" s="81" t="s">
        <v>81</v>
      </c>
      <c r="H81" s="81" t="s">
        <v>83</v>
      </c>
      <c r="I81" s="81" t="s">
        <v>0</v>
      </c>
      <c r="J81" s="82">
        <f>J82</f>
        <v>17.5</v>
      </c>
      <c r="K81" s="82">
        <f t="shared" si="17"/>
        <v>19.3</v>
      </c>
      <c r="L81" s="82">
        <f t="shared" si="17"/>
        <v>19.899999999999999</v>
      </c>
    </row>
    <row r="82" spans="1:190">
      <c r="A82" s="79" t="s">
        <v>67</v>
      </c>
      <c r="B82" s="80">
        <v>909</v>
      </c>
      <c r="C82" s="81" t="s">
        <v>49</v>
      </c>
      <c r="D82" s="81" t="s">
        <v>18</v>
      </c>
      <c r="E82" s="81" t="s">
        <v>78</v>
      </c>
      <c r="F82" s="81" t="s">
        <v>8</v>
      </c>
      <c r="G82" s="81" t="s">
        <v>81</v>
      </c>
      <c r="H82" s="81" t="s">
        <v>83</v>
      </c>
      <c r="I82" s="81">
        <v>800</v>
      </c>
      <c r="J82" s="82">
        <f>J83</f>
        <v>17.5</v>
      </c>
      <c r="K82" s="82">
        <f>K83</f>
        <v>19.3</v>
      </c>
      <c r="L82" s="82">
        <f>L83</f>
        <v>19.899999999999999</v>
      </c>
    </row>
    <row r="83" spans="1:190" s="157" customFormat="1">
      <c r="A83" s="150" t="s">
        <v>84</v>
      </c>
      <c r="B83" s="146">
        <v>909</v>
      </c>
      <c r="C83" s="147" t="s">
        <v>49</v>
      </c>
      <c r="D83" s="147" t="s">
        <v>18</v>
      </c>
      <c r="E83" s="147" t="s">
        <v>78</v>
      </c>
      <c r="F83" s="147" t="s">
        <v>8</v>
      </c>
      <c r="G83" s="147" t="s">
        <v>81</v>
      </c>
      <c r="H83" s="147" t="s">
        <v>83</v>
      </c>
      <c r="I83" s="147" t="s">
        <v>85</v>
      </c>
      <c r="J83" s="148">
        <f>'Приложение 2 Сабанчеево'!J82</f>
        <v>17.5</v>
      </c>
      <c r="K83" s="148">
        <f>'Приложение 2 Сабанчеево'!K82</f>
        <v>19.3</v>
      </c>
      <c r="L83" s="148">
        <f>'Приложение 2 Сабанчеево'!L82</f>
        <v>19.899999999999999</v>
      </c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58"/>
      <c r="AK83" s="158"/>
      <c r="AL83" s="158"/>
      <c r="AM83" s="158"/>
      <c r="AN83" s="158"/>
      <c r="AO83" s="158"/>
      <c r="AP83" s="158"/>
      <c r="AQ83" s="158"/>
      <c r="AR83" s="158"/>
      <c r="AS83" s="158"/>
      <c r="AT83" s="158"/>
      <c r="AU83" s="158"/>
      <c r="AV83" s="158"/>
      <c r="AW83" s="158"/>
      <c r="AX83" s="158"/>
      <c r="AY83" s="158"/>
      <c r="AZ83" s="158"/>
      <c r="BA83" s="158"/>
      <c r="BB83" s="158"/>
      <c r="BC83" s="158"/>
      <c r="BD83" s="158"/>
      <c r="BE83" s="158"/>
      <c r="BF83" s="158"/>
      <c r="BG83" s="158"/>
      <c r="BH83" s="158"/>
      <c r="BI83" s="158"/>
      <c r="BJ83" s="158"/>
      <c r="BK83" s="158"/>
      <c r="BL83" s="158"/>
      <c r="BM83" s="158"/>
      <c r="BN83" s="158"/>
      <c r="BO83" s="158"/>
      <c r="BP83" s="158"/>
      <c r="BQ83" s="158"/>
      <c r="BR83" s="158"/>
      <c r="BS83" s="158"/>
      <c r="BT83" s="158"/>
      <c r="BU83" s="158"/>
      <c r="BV83" s="158"/>
      <c r="BW83" s="158"/>
      <c r="BX83" s="158"/>
      <c r="BY83" s="158"/>
      <c r="BZ83" s="158"/>
      <c r="CA83" s="158"/>
      <c r="CB83" s="158"/>
      <c r="CC83" s="158"/>
      <c r="CD83" s="158"/>
      <c r="CE83" s="158"/>
      <c r="CF83" s="158"/>
      <c r="CG83" s="158"/>
      <c r="CH83" s="158"/>
      <c r="CI83" s="158"/>
      <c r="CJ83" s="158"/>
      <c r="CK83" s="158"/>
      <c r="CL83" s="158"/>
      <c r="CM83" s="158"/>
      <c r="CN83" s="158"/>
      <c r="CO83" s="158"/>
      <c r="CP83" s="158"/>
      <c r="CQ83" s="158"/>
      <c r="CR83" s="158"/>
      <c r="CS83" s="158"/>
      <c r="CT83" s="158"/>
      <c r="CU83" s="158"/>
      <c r="CV83" s="158"/>
      <c r="CW83" s="158"/>
      <c r="CX83" s="158"/>
      <c r="CY83" s="158"/>
      <c r="CZ83" s="158"/>
      <c r="DA83" s="158"/>
      <c r="DB83" s="158"/>
      <c r="DC83" s="158"/>
      <c r="DD83" s="158"/>
      <c r="DE83" s="158"/>
      <c r="DF83" s="158"/>
      <c r="DG83" s="158"/>
      <c r="DH83" s="158"/>
      <c r="DI83" s="158"/>
      <c r="DJ83" s="158"/>
      <c r="DK83" s="158"/>
      <c r="DL83" s="158"/>
      <c r="DM83" s="158"/>
      <c r="DN83" s="158"/>
      <c r="DO83" s="158"/>
      <c r="DP83" s="158"/>
      <c r="DQ83" s="158"/>
      <c r="DR83" s="158"/>
      <c r="DS83" s="158"/>
      <c r="DT83" s="158"/>
      <c r="DU83" s="158"/>
      <c r="DV83" s="158"/>
      <c r="DW83" s="158"/>
      <c r="DX83" s="158"/>
      <c r="DY83" s="158"/>
      <c r="DZ83" s="158"/>
      <c r="EA83" s="158"/>
      <c r="EB83" s="158"/>
      <c r="EC83" s="158"/>
      <c r="ED83" s="158"/>
      <c r="EE83" s="158"/>
      <c r="EF83" s="158"/>
      <c r="EG83" s="158"/>
      <c r="EH83" s="158"/>
      <c r="EI83" s="158"/>
      <c r="EJ83" s="158"/>
      <c r="EK83" s="158"/>
      <c r="EL83" s="158"/>
      <c r="EM83" s="158"/>
      <c r="EN83" s="158"/>
      <c r="EO83" s="158"/>
      <c r="EP83" s="158"/>
      <c r="EQ83" s="158"/>
      <c r="ER83" s="158"/>
      <c r="ES83" s="158"/>
      <c r="ET83" s="158"/>
      <c r="EU83" s="158"/>
      <c r="EV83" s="158"/>
      <c r="EW83" s="158"/>
      <c r="EX83" s="158"/>
      <c r="EY83" s="158"/>
      <c r="EZ83" s="158"/>
      <c r="FA83" s="158"/>
      <c r="FB83" s="158"/>
      <c r="FC83" s="158"/>
      <c r="FD83" s="158"/>
      <c r="FE83" s="158"/>
      <c r="FF83" s="158"/>
      <c r="FG83" s="158"/>
      <c r="FH83" s="158"/>
      <c r="FI83" s="158"/>
      <c r="FJ83" s="158"/>
      <c r="FK83" s="158"/>
      <c r="FL83" s="158"/>
      <c r="FM83" s="158"/>
      <c r="FN83" s="158"/>
      <c r="FO83" s="158"/>
      <c r="FP83" s="158"/>
      <c r="FQ83" s="158"/>
      <c r="FR83" s="158"/>
      <c r="FS83" s="158"/>
      <c r="FT83" s="158"/>
      <c r="FU83" s="158"/>
      <c r="FV83" s="158"/>
      <c r="FW83" s="158"/>
      <c r="FX83" s="158"/>
      <c r="FY83" s="158"/>
      <c r="FZ83" s="158"/>
      <c r="GA83" s="158"/>
      <c r="GB83" s="158"/>
      <c r="GC83" s="158"/>
      <c r="GD83" s="158"/>
      <c r="GE83" s="158"/>
      <c r="GF83" s="158"/>
      <c r="GG83" s="158"/>
      <c r="GH83" s="158"/>
    </row>
    <row r="84" spans="1:190">
      <c r="A84" s="79" t="s">
        <v>86</v>
      </c>
      <c r="B84" s="80">
        <v>909</v>
      </c>
      <c r="C84" s="81" t="s">
        <v>49</v>
      </c>
      <c r="D84" s="81">
        <v>13</v>
      </c>
      <c r="E84" s="81"/>
      <c r="F84" s="81"/>
      <c r="G84" s="81"/>
      <c r="H84" s="81"/>
      <c r="I84" s="81"/>
      <c r="J84" s="82">
        <f>J85+J96</f>
        <v>2</v>
      </c>
      <c r="K84" s="82">
        <f>K85+K96</f>
        <v>2</v>
      </c>
      <c r="L84" s="82">
        <f>L85+L96</f>
        <v>2</v>
      </c>
    </row>
    <row r="85" spans="1:190" ht="33.75" hidden="1">
      <c r="A85" s="79" t="s">
        <v>77</v>
      </c>
      <c r="B85" s="80">
        <v>909</v>
      </c>
      <c r="C85" s="81" t="s">
        <v>49</v>
      </c>
      <c r="D85" s="81">
        <v>13</v>
      </c>
      <c r="E85" s="81" t="s">
        <v>78</v>
      </c>
      <c r="F85" s="81" t="s">
        <v>52</v>
      </c>
      <c r="G85" s="81"/>
      <c r="H85" s="81"/>
      <c r="I85" s="81"/>
      <c r="J85" s="82">
        <f t="shared" ref="J85:L86" si="18">J86</f>
        <v>0</v>
      </c>
      <c r="K85" s="82">
        <f t="shared" si="18"/>
        <v>0</v>
      </c>
      <c r="L85" s="82">
        <f t="shared" si="18"/>
        <v>0</v>
      </c>
    </row>
    <row r="86" spans="1:190" ht="45" hidden="1">
      <c r="A86" s="79" t="s">
        <v>79</v>
      </c>
      <c r="B86" s="80">
        <v>909</v>
      </c>
      <c r="C86" s="81" t="s">
        <v>49</v>
      </c>
      <c r="D86" s="81">
        <v>13</v>
      </c>
      <c r="E86" s="81" t="s">
        <v>78</v>
      </c>
      <c r="F86" s="81" t="s">
        <v>8</v>
      </c>
      <c r="G86" s="81"/>
      <c r="H86" s="81"/>
      <c r="I86" s="81"/>
      <c r="J86" s="82">
        <f>J87</f>
        <v>0</v>
      </c>
      <c r="K86" s="82">
        <f t="shared" si="18"/>
        <v>0</v>
      </c>
      <c r="L86" s="82">
        <f t="shared" si="18"/>
        <v>0</v>
      </c>
    </row>
    <row r="87" spans="1:190" ht="56.25" hidden="1">
      <c r="A87" s="79" t="s">
        <v>212</v>
      </c>
      <c r="B87" s="80">
        <v>909</v>
      </c>
      <c r="C87" s="81" t="s">
        <v>49</v>
      </c>
      <c r="D87" s="81">
        <v>13</v>
      </c>
      <c r="E87" s="81" t="s">
        <v>78</v>
      </c>
      <c r="F87" s="81" t="s">
        <v>8</v>
      </c>
      <c r="G87" s="81" t="s">
        <v>81</v>
      </c>
      <c r="H87" s="81"/>
      <c r="I87" s="81"/>
      <c r="J87" s="82">
        <f>J88+J92</f>
        <v>0</v>
      </c>
      <c r="K87" s="82">
        <f t="shared" ref="K87:L88" si="19">K88</f>
        <v>0</v>
      </c>
      <c r="L87" s="82">
        <f t="shared" si="19"/>
        <v>0</v>
      </c>
    </row>
    <row r="88" spans="1:190" ht="22.5" hidden="1">
      <c r="A88" s="88" t="s">
        <v>213</v>
      </c>
      <c r="B88" s="80">
        <v>909</v>
      </c>
      <c r="C88" s="81" t="s">
        <v>49</v>
      </c>
      <c r="D88" s="81" t="s">
        <v>87</v>
      </c>
      <c r="E88" s="81" t="s">
        <v>78</v>
      </c>
      <c r="F88" s="81" t="s">
        <v>8</v>
      </c>
      <c r="G88" s="81" t="s">
        <v>81</v>
      </c>
      <c r="H88" s="81">
        <v>41210</v>
      </c>
      <c r="I88" s="81"/>
      <c r="J88" s="82">
        <f>J89</f>
        <v>0</v>
      </c>
      <c r="K88" s="82">
        <f t="shared" si="19"/>
        <v>0</v>
      </c>
      <c r="L88" s="82">
        <f t="shared" si="19"/>
        <v>0</v>
      </c>
    </row>
    <row r="89" spans="1:190" ht="33.75" hidden="1">
      <c r="A89" s="79" t="s">
        <v>62</v>
      </c>
      <c r="B89" s="80">
        <v>909</v>
      </c>
      <c r="C89" s="81" t="s">
        <v>49</v>
      </c>
      <c r="D89" s="81" t="s">
        <v>87</v>
      </c>
      <c r="E89" s="81" t="s">
        <v>78</v>
      </c>
      <c r="F89" s="81" t="s">
        <v>8</v>
      </c>
      <c r="G89" s="81" t="s">
        <v>81</v>
      </c>
      <c r="H89" s="81">
        <v>41210</v>
      </c>
      <c r="I89" s="81">
        <v>200</v>
      </c>
      <c r="J89" s="82">
        <f>J90</f>
        <v>0</v>
      </c>
      <c r="K89" s="82">
        <f>K90</f>
        <v>0</v>
      </c>
      <c r="L89" s="82">
        <f>L90</f>
        <v>0</v>
      </c>
    </row>
    <row r="90" spans="1:190" ht="33.75" hidden="1">
      <c r="A90" s="79" t="s">
        <v>63</v>
      </c>
      <c r="B90" s="80">
        <v>909</v>
      </c>
      <c r="C90" s="81" t="s">
        <v>49</v>
      </c>
      <c r="D90" s="81" t="s">
        <v>87</v>
      </c>
      <c r="E90" s="81" t="s">
        <v>78</v>
      </c>
      <c r="F90" s="81" t="s">
        <v>8</v>
      </c>
      <c r="G90" s="81" t="s">
        <v>81</v>
      </c>
      <c r="H90" s="81">
        <v>41210</v>
      </c>
      <c r="I90" s="81">
        <v>240</v>
      </c>
      <c r="J90" s="82">
        <f>J91</f>
        <v>0</v>
      </c>
      <c r="K90" s="82">
        <f>K91</f>
        <v>0</v>
      </c>
      <c r="L90" s="82">
        <f>L91</f>
        <v>0</v>
      </c>
    </row>
    <row r="91" spans="1:190" hidden="1">
      <c r="A91" s="83" t="s">
        <v>64</v>
      </c>
      <c r="B91" s="84">
        <v>909</v>
      </c>
      <c r="C91" s="85" t="s">
        <v>49</v>
      </c>
      <c r="D91" s="85" t="s">
        <v>87</v>
      </c>
      <c r="E91" s="85" t="s">
        <v>78</v>
      </c>
      <c r="F91" s="85" t="s">
        <v>8</v>
      </c>
      <c r="G91" s="85" t="s">
        <v>81</v>
      </c>
      <c r="H91" s="85">
        <v>41210</v>
      </c>
      <c r="I91" s="85" t="s">
        <v>65</v>
      </c>
      <c r="J91" s="86">
        <f>'Приложение 2 Сабанчеево'!J90</f>
        <v>0</v>
      </c>
      <c r="K91" s="86">
        <f>'Приложение 2 Сабанчеево'!K90</f>
        <v>0</v>
      </c>
      <c r="L91" s="86">
        <f>'Приложение 2 Сабанчеево'!L90</f>
        <v>0</v>
      </c>
    </row>
    <row r="92" spans="1:190" hidden="1">
      <c r="A92" s="139"/>
      <c r="B92" s="80">
        <v>926</v>
      </c>
      <c r="C92" s="81" t="s">
        <v>49</v>
      </c>
      <c r="D92" s="81" t="s">
        <v>87</v>
      </c>
      <c r="E92" s="81" t="s">
        <v>78</v>
      </c>
      <c r="F92" s="141">
        <v>1</v>
      </c>
      <c r="G92" s="81" t="s">
        <v>81</v>
      </c>
      <c r="H92" s="141">
        <v>41220</v>
      </c>
      <c r="I92" s="141"/>
      <c r="J92" s="142">
        <f>J93</f>
        <v>0</v>
      </c>
      <c r="K92" s="142"/>
      <c r="L92" s="142"/>
    </row>
    <row r="93" spans="1:190" hidden="1">
      <c r="A93" s="139" t="s">
        <v>67</v>
      </c>
      <c r="B93" s="80">
        <v>926</v>
      </c>
      <c r="C93" s="81" t="s">
        <v>49</v>
      </c>
      <c r="D93" s="81" t="s">
        <v>87</v>
      </c>
      <c r="E93" s="81" t="s">
        <v>78</v>
      </c>
      <c r="F93" s="141">
        <v>1</v>
      </c>
      <c r="G93" s="81" t="s">
        <v>81</v>
      </c>
      <c r="H93" s="141">
        <v>41220</v>
      </c>
      <c r="I93" s="141">
        <v>800</v>
      </c>
      <c r="J93" s="142">
        <f>J94</f>
        <v>0</v>
      </c>
      <c r="K93" s="142"/>
      <c r="L93" s="142"/>
    </row>
    <row r="94" spans="1:190" hidden="1">
      <c r="A94" s="139"/>
      <c r="B94" s="80">
        <v>926</v>
      </c>
      <c r="C94" s="81" t="s">
        <v>49</v>
      </c>
      <c r="D94" s="81" t="s">
        <v>87</v>
      </c>
      <c r="E94" s="81" t="s">
        <v>78</v>
      </c>
      <c r="F94" s="141">
        <v>1</v>
      </c>
      <c r="G94" s="81" t="s">
        <v>81</v>
      </c>
      <c r="H94" s="141">
        <v>41220</v>
      </c>
      <c r="I94" s="141">
        <v>830</v>
      </c>
      <c r="J94" s="142">
        <f>J95</f>
        <v>0</v>
      </c>
      <c r="K94" s="142"/>
      <c r="L94" s="142"/>
    </row>
    <row r="95" spans="1:190" hidden="1">
      <c r="A95" s="83"/>
      <c r="B95" s="84" t="s">
        <v>246</v>
      </c>
      <c r="C95" s="85">
        <v>1</v>
      </c>
      <c r="D95" s="85">
        <v>13</v>
      </c>
      <c r="E95" s="85">
        <v>89</v>
      </c>
      <c r="F95" s="85">
        <v>1</v>
      </c>
      <c r="G95" s="81" t="s">
        <v>81</v>
      </c>
      <c r="H95" s="85">
        <v>41220</v>
      </c>
      <c r="I95" s="85">
        <v>831</v>
      </c>
      <c r="J95" s="86">
        <f>'Приложение 2 Сабанчеево'!J94</f>
        <v>0</v>
      </c>
      <c r="K95" s="86"/>
      <c r="L95" s="86"/>
    </row>
    <row r="96" spans="1:190" ht="56.25">
      <c r="A96" s="139" t="s">
        <v>256</v>
      </c>
      <c r="B96" s="140" t="s">
        <v>223</v>
      </c>
      <c r="C96" s="141" t="s">
        <v>49</v>
      </c>
      <c r="D96" s="141">
        <v>13</v>
      </c>
      <c r="E96" s="141">
        <v>31</v>
      </c>
      <c r="F96" s="141"/>
      <c r="G96" s="141"/>
      <c r="H96" s="141"/>
      <c r="I96" s="141"/>
      <c r="J96" s="142">
        <f t="shared" ref="J96:L100" si="20">J97</f>
        <v>2</v>
      </c>
      <c r="K96" s="142">
        <f t="shared" si="20"/>
        <v>2</v>
      </c>
      <c r="L96" s="142">
        <f t="shared" si="20"/>
        <v>2</v>
      </c>
    </row>
    <row r="97" spans="1:12" ht="56.25">
      <c r="A97" s="139" t="s">
        <v>237</v>
      </c>
      <c r="B97" s="140" t="s">
        <v>223</v>
      </c>
      <c r="C97" s="141" t="s">
        <v>49</v>
      </c>
      <c r="D97" s="141">
        <v>13</v>
      </c>
      <c r="E97" s="141">
        <v>31</v>
      </c>
      <c r="F97" s="141">
        <v>0</v>
      </c>
      <c r="G97" s="141"/>
      <c r="H97" s="141"/>
      <c r="I97" s="141"/>
      <c r="J97" s="142">
        <f t="shared" si="20"/>
        <v>2</v>
      </c>
      <c r="K97" s="142">
        <f t="shared" si="20"/>
        <v>2</v>
      </c>
      <c r="L97" s="142">
        <f t="shared" si="20"/>
        <v>2</v>
      </c>
    </row>
    <row r="98" spans="1:12" ht="33.75">
      <c r="A98" s="139" t="s">
        <v>214</v>
      </c>
      <c r="B98" s="140" t="s">
        <v>223</v>
      </c>
      <c r="C98" s="141" t="s">
        <v>49</v>
      </c>
      <c r="D98" s="141">
        <v>13</v>
      </c>
      <c r="E98" s="141">
        <v>31</v>
      </c>
      <c r="F98" s="141">
        <v>0</v>
      </c>
      <c r="G98" s="141" t="s">
        <v>49</v>
      </c>
      <c r="H98" s="141"/>
      <c r="I98" s="141"/>
      <c r="J98" s="142">
        <f>J99</f>
        <v>2</v>
      </c>
      <c r="K98" s="142">
        <f>K99</f>
        <v>2</v>
      </c>
      <c r="L98" s="142">
        <f>L99</f>
        <v>2</v>
      </c>
    </row>
    <row r="99" spans="1:12" ht="33.75">
      <c r="A99" s="139" t="s">
        <v>63</v>
      </c>
      <c r="B99" s="140" t="s">
        <v>223</v>
      </c>
      <c r="C99" s="141" t="s">
        <v>49</v>
      </c>
      <c r="D99" s="141">
        <v>13</v>
      </c>
      <c r="E99" s="141">
        <v>31</v>
      </c>
      <c r="F99" s="141">
        <v>0</v>
      </c>
      <c r="G99" s="141" t="s">
        <v>49</v>
      </c>
      <c r="H99" s="141">
        <v>42300</v>
      </c>
      <c r="I99" s="141">
        <v>200</v>
      </c>
      <c r="J99" s="142">
        <f t="shared" si="20"/>
        <v>2</v>
      </c>
      <c r="K99" s="142">
        <f t="shared" si="20"/>
        <v>2</v>
      </c>
      <c r="L99" s="142">
        <f t="shared" si="20"/>
        <v>2</v>
      </c>
    </row>
    <row r="100" spans="1:12" ht="33.75">
      <c r="A100" s="139" t="s">
        <v>63</v>
      </c>
      <c r="B100" s="140" t="s">
        <v>223</v>
      </c>
      <c r="C100" s="141" t="s">
        <v>49</v>
      </c>
      <c r="D100" s="141">
        <v>13</v>
      </c>
      <c r="E100" s="141">
        <v>31</v>
      </c>
      <c r="F100" s="141">
        <v>0</v>
      </c>
      <c r="G100" s="141">
        <v>1</v>
      </c>
      <c r="H100" s="141">
        <v>42300</v>
      </c>
      <c r="I100" s="141">
        <v>240</v>
      </c>
      <c r="J100" s="142">
        <f t="shared" si="20"/>
        <v>2</v>
      </c>
      <c r="K100" s="142">
        <f t="shared" si="20"/>
        <v>2</v>
      </c>
      <c r="L100" s="142">
        <f t="shared" si="20"/>
        <v>2</v>
      </c>
    </row>
    <row r="101" spans="1:12" ht="14.25" customHeight="1">
      <c r="A101" s="83" t="s">
        <v>64</v>
      </c>
      <c r="B101" s="84" t="s">
        <v>223</v>
      </c>
      <c r="C101" s="85" t="s">
        <v>49</v>
      </c>
      <c r="D101" s="85">
        <v>13</v>
      </c>
      <c r="E101" s="85">
        <v>31</v>
      </c>
      <c r="F101" s="85">
        <v>0</v>
      </c>
      <c r="G101" s="147" t="s">
        <v>49</v>
      </c>
      <c r="H101" s="85">
        <v>42300</v>
      </c>
      <c r="I101" s="85">
        <v>244</v>
      </c>
      <c r="J101" s="86">
        <f>'Приложение 2 Сабанчеево'!J101</f>
        <v>2</v>
      </c>
      <c r="K101" s="86">
        <f>'Приложение 2 Сабанчеево'!K101</f>
        <v>2</v>
      </c>
      <c r="L101" s="86">
        <f>'Приложение 2 Сабанчеево'!L101</f>
        <v>2</v>
      </c>
    </row>
    <row r="102" spans="1:12">
      <c r="A102" s="75" t="s">
        <v>88</v>
      </c>
      <c r="B102" s="76">
        <v>909</v>
      </c>
      <c r="C102" s="77" t="s">
        <v>89</v>
      </c>
      <c r="D102" s="77"/>
      <c r="E102" s="77"/>
      <c r="F102" s="77"/>
      <c r="G102" s="77"/>
      <c r="H102" s="77"/>
      <c r="I102" s="77"/>
      <c r="J102" s="78">
        <f>J103</f>
        <v>159</v>
      </c>
      <c r="K102" s="78">
        <f t="shared" ref="K102:L105" si="21">K103</f>
        <v>173.89999999999998</v>
      </c>
      <c r="L102" s="78">
        <f t="shared" si="21"/>
        <v>180.2</v>
      </c>
    </row>
    <row r="103" spans="1:12" ht="22.5">
      <c r="A103" s="79" t="s">
        <v>90</v>
      </c>
      <c r="B103" s="80">
        <v>909</v>
      </c>
      <c r="C103" s="81" t="s">
        <v>89</v>
      </c>
      <c r="D103" s="81" t="s">
        <v>91</v>
      </c>
      <c r="E103" s="81"/>
      <c r="F103" s="81"/>
      <c r="G103" s="81"/>
      <c r="H103" s="81"/>
      <c r="I103" s="81"/>
      <c r="J103" s="82">
        <f>J104</f>
        <v>159</v>
      </c>
      <c r="K103" s="82">
        <f t="shared" si="21"/>
        <v>173.89999999999998</v>
      </c>
      <c r="L103" s="82">
        <f t="shared" si="21"/>
        <v>180.2</v>
      </c>
    </row>
    <row r="104" spans="1:12" ht="33.75">
      <c r="A104" s="79" t="s">
        <v>77</v>
      </c>
      <c r="B104" s="80">
        <v>909</v>
      </c>
      <c r="C104" s="81" t="s">
        <v>89</v>
      </c>
      <c r="D104" s="81" t="s">
        <v>91</v>
      </c>
      <c r="E104" s="81" t="s">
        <v>78</v>
      </c>
      <c r="F104" s="81" t="s">
        <v>52</v>
      </c>
      <c r="G104" s="81"/>
      <c r="H104" s="81"/>
      <c r="I104" s="81"/>
      <c r="J104" s="82">
        <f>J105</f>
        <v>159</v>
      </c>
      <c r="K104" s="82">
        <f t="shared" si="21"/>
        <v>173.89999999999998</v>
      </c>
      <c r="L104" s="82">
        <f t="shared" si="21"/>
        <v>180.2</v>
      </c>
    </row>
    <row r="105" spans="1:12" ht="45">
      <c r="A105" s="79" t="s">
        <v>79</v>
      </c>
      <c r="B105" s="80">
        <v>909</v>
      </c>
      <c r="C105" s="81" t="s">
        <v>89</v>
      </c>
      <c r="D105" s="81" t="s">
        <v>91</v>
      </c>
      <c r="E105" s="81" t="s">
        <v>78</v>
      </c>
      <c r="F105" s="81" t="s">
        <v>8</v>
      </c>
      <c r="G105" s="81"/>
      <c r="H105" s="81"/>
      <c r="I105" s="81"/>
      <c r="J105" s="82">
        <f>J106</f>
        <v>159</v>
      </c>
      <c r="K105" s="82">
        <f t="shared" si="21"/>
        <v>173.89999999999998</v>
      </c>
      <c r="L105" s="82">
        <f t="shared" si="21"/>
        <v>180.2</v>
      </c>
    </row>
    <row r="106" spans="1:12" ht="56.25">
      <c r="A106" s="79" t="s">
        <v>92</v>
      </c>
      <c r="B106" s="80">
        <v>909</v>
      </c>
      <c r="C106" s="81" t="s">
        <v>89</v>
      </c>
      <c r="D106" s="81" t="s">
        <v>91</v>
      </c>
      <c r="E106" s="81" t="s">
        <v>78</v>
      </c>
      <c r="F106" s="81" t="s">
        <v>8</v>
      </c>
      <c r="G106" s="81" t="s">
        <v>81</v>
      </c>
      <c r="H106" s="81" t="s">
        <v>93</v>
      </c>
      <c r="I106" s="81"/>
      <c r="J106" s="82">
        <f>J107+J111</f>
        <v>159</v>
      </c>
      <c r="K106" s="82">
        <f>K107+K111</f>
        <v>173.89999999999998</v>
      </c>
      <c r="L106" s="82">
        <f>L107+L111</f>
        <v>180.2</v>
      </c>
    </row>
    <row r="107" spans="1:12" ht="67.5">
      <c r="A107" s="79" t="s">
        <v>55</v>
      </c>
      <c r="B107" s="80">
        <v>909</v>
      </c>
      <c r="C107" s="81" t="s">
        <v>89</v>
      </c>
      <c r="D107" s="81" t="s">
        <v>91</v>
      </c>
      <c r="E107" s="81" t="s">
        <v>78</v>
      </c>
      <c r="F107" s="81" t="s">
        <v>8</v>
      </c>
      <c r="G107" s="81" t="s">
        <v>81</v>
      </c>
      <c r="H107" s="81" t="s">
        <v>93</v>
      </c>
      <c r="I107" s="81">
        <v>100</v>
      </c>
      <c r="J107" s="82">
        <f>J108</f>
        <v>140.19999999999999</v>
      </c>
      <c r="K107" s="82">
        <f>K108</f>
        <v>140.19999999999999</v>
      </c>
      <c r="L107" s="82">
        <f>L108</f>
        <v>140.19999999999999</v>
      </c>
    </row>
    <row r="108" spans="1:12" ht="33.75">
      <c r="A108" s="79" t="s">
        <v>56</v>
      </c>
      <c r="B108" s="80">
        <v>909</v>
      </c>
      <c r="C108" s="81" t="s">
        <v>89</v>
      </c>
      <c r="D108" s="81" t="s">
        <v>91</v>
      </c>
      <c r="E108" s="81" t="s">
        <v>78</v>
      </c>
      <c r="F108" s="81" t="s">
        <v>8</v>
      </c>
      <c r="G108" s="81" t="s">
        <v>81</v>
      </c>
      <c r="H108" s="81" t="s">
        <v>93</v>
      </c>
      <c r="I108" s="81">
        <v>120</v>
      </c>
      <c r="J108" s="82">
        <f>J109+J110</f>
        <v>140.19999999999999</v>
      </c>
      <c r="K108" s="82">
        <f>K109+K110</f>
        <v>140.19999999999999</v>
      </c>
      <c r="L108" s="82">
        <f>L109+L110</f>
        <v>140.19999999999999</v>
      </c>
    </row>
    <row r="109" spans="1:12" ht="22.5">
      <c r="A109" s="83" t="s">
        <v>57</v>
      </c>
      <c r="B109" s="84">
        <v>909</v>
      </c>
      <c r="C109" s="85" t="s">
        <v>89</v>
      </c>
      <c r="D109" s="85" t="s">
        <v>91</v>
      </c>
      <c r="E109" s="85" t="s">
        <v>78</v>
      </c>
      <c r="F109" s="85" t="s">
        <v>8</v>
      </c>
      <c r="G109" s="85" t="s">
        <v>81</v>
      </c>
      <c r="H109" s="85" t="s">
        <v>93</v>
      </c>
      <c r="I109" s="85">
        <v>121</v>
      </c>
      <c r="J109" s="86">
        <f>'Приложение 2 Сабанчеево'!J109</f>
        <v>107.7</v>
      </c>
      <c r="K109" s="86">
        <f>'Приложение 2 Сабанчеево'!K109</f>
        <v>107.7</v>
      </c>
      <c r="L109" s="86">
        <f>'Приложение 2 Сабанчеево'!L109</f>
        <v>107.7</v>
      </c>
    </row>
    <row r="110" spans="1:12" ht="56.25">
      <c r="A110" s="83" t="s">
        <v>59</v>
      </c>
      <c r="B110" s="84">
        <v>909</v>
      </c>
      <c r="C110" s="85" t="s">
        <v>89</v>
      </c>
      <c r="D110" s="85" t="s">
        <v>91</v>
      </c>
      <c r="E110" s="85" t="s">
        <v>78</v>
      </c>
      <c r="F110" s="85" t="s">
        <v>8</v>
      </c>
      <c r="G110" s="85" t="s">
        <v>81</v>
      </c>
      <c r="H110" s="85" t="s">
        <v>93</v>
      </c>
      <c r="I110" s="85">
        <v>129</v>
      </c>
      <c r="J110" s="86">
        <f>'Приложение 2 Сабанчеево'!J110</f>
        <v>32.5</v>
      </c>
      <c r="K110" s="86">
        <f>'Приложение 2 Сабанчеево'!K110</f>
        <v>32.5</v>
      </c>
      <c r="L110" s="86">
        <f>'Приложение 2 Сабанчеево'!L110</f>
        <v>32.5</v>
      </c>
    </row>
    <row r="111" spans="1:12" ht="33.75">
      <c r="A111" s="79" t="s">
        <v>62</v>
      </c>
      <c r="B111" s="80">
        <v>909</v>
      </c>
      <c r="C111" s="81" t="s">
        <v>89</v>
      </c>
      <c r="D111" s="81" t="s">
        <v>91</v>
      </c>
      <c r="E111" s="81" t="s">
        <v>78</v>
      </c>
      <c r="F111" s="81" t="s">
        <v>8</v>
      </c>
      <c r="G111" s="81" t="s">
        <v>81</v>
      </c>
      <c r="H111" s="81" t="s">
        <v>93</v>
      </c>
      <c r="I111" s="81">
        <v>200</v>
      </c>
      <c r="J111" s="82">
        <f t="shared" ref="J111:L112" si="22">J112</f>
        <v>18.8</v>
      </c>
      <c r="K111" s="82">
        <f t="shared" si="22"/>
        <v>33.700000000000003</v>
      </c>
      <c r="L111" s="82">
        <f t="shared" si="22"/>
        <v>40</v>
      </c>
    </row>
    <row r="112" spans="1:12" ht="33.75">
      <c r="A112" s="79" t="s">
        <v>63</v>
      </c>
      <c r="B112" s="80">
        <v>909</v>
      </c>
      <c r="C112" s="81" t="s">
        <v>89</v>
      </c>
      <c r="D112" s="81" t="s">
        <v>91</v>
      </c>
      <c r="E112" s="81" t="s">
        <v>78</v>
      </c>
      <c r="F112" s="81" t="s">
        <v>8</v>
      </c>
      <c r="G112" s="81" t="s">
        <v>81</v>
      </c>
      <c r="H112" s="81" t="s">
        <v>93</v>
      </c>
      <c r="I112" s="81">
        <v>240</v>
      </c>
      <c r="J112" s="82">
        <f t="shared" si="22"/>
        <v>18.8</v>
      </c>
      <c r="K112" s="82">
        <f t="shared" si="22"/>
        <v>33.700000000000003</v>
      </c>
      <c r="L112" s="82">
        <f t="shared" si="22"/>
        <v>40</v>
      </c>
    </row>
    <row r="113" spans="1:12">
      <c r="A113" s="83" t="s">
        <v>64</v>
      </c>
      <c r="B113" s="84">
        <v>909</v>
      </c>
      <c r="C113" s="85" t="s">
        <v>89</v>
      </c>
      <c r="D113" s="85" t="s">
        <v>91</v>
      </c>
      <c r="E113" s="85" t="s">
        <v>78</v>
      </c>
      <c r="F113" s="85" t="s">
        <v>8</v>
      </c>
      <c r="G113" s="85" t="s">
        <v>81</v>
      </c>
      <c r="H113" s="85" t="s">
        <v>93</v>
      </c>
      <c r="I113" s="85">
        <v>244</v>
      </c>
      <c r="J113" s="86">
        <f>'Приложение 2 Сабанчеево'!J113</f>
        <v>18.8</v>
      </c>
      <c r="K113" s="86">
        <f>'Приложение 2 Сабанчеево'!K113</f>
        <v>33.700000000000003</v>
      </c>
      <c r="L113" s="86">
        <f>'Приложение 2 Сабанчеево'!L113</f>
        <v>40</v>
      </c>
    </row>
    <row r="114" spans="1:12">
      <c r="A114" s="159" t="s">
        <v>242</v>
      </c>
      <c r="B114" s="160" t="s">
        <v>223</v>
      </c>
      <c r="C114" s="152" t="s">
        <v>91</v>
      </c>
      <c r="D114" s="152"/>
      <c r="E114" s="152"/>
      <c r="F114" s="152"/>
      <c r="G114" s="152"/>
      <c r="H114" s="152"/>
      <c r="I114" s="152"/>
      <c r="J114" s="154">
        <f>J115+J126</f>
        <v>15</v>
      </c>
      <c r="K114" s="154">
        <f t="shared" ref="K114:L114" si="23">K115+K126</f>
        <v>0</v>
      </c>
      <c r="L114" s="154">
        <f t="shared" si="23"/>
        <v>0</v>
      </c>
    </row>
    <row r="115" spans="1:12" ht="45" hidden="1">
      <c r="A115" s="159" t="s">
        <v>243</v>
      </c>
      <c r="B115" s="160" t="s">
        <v>223</v>
      </c>
      <c r="C115" s="152" t="s">
        <v>91</v>
      </c>
      <c r="D115" s="152" t="s">
        <v>96</v>
      </c>
      <c r="E115" s="152"/>
      <c r="F115" s="152"/>
      <c r="G115" s="152"/>
      <c r="H115" s="152"/>
      <c r="I115" s="152"/>
      <c r="J115" s="154">
        <f t="shared" ref="J115:L120" si="24">J116</f>
        <v>0</v>
      </c>
      <c r="K115" s="154">
        <f t="shared" si="24"/>
        <v>0</v>
      </c>
      <c r="L115" s="154">
        <f t="shared" si="24"/>
        <v>0</v>
      </c>
    </row>
    <row r="116" spans="1:12" ht="33.75" hidden="1">
      <c r="A116" s="159" t="s">
        <v>210</v>
      </c>
      <c r="B116" s="160" t="s">
        <v>223</v>
      </c>
      <c r="C116" s="152" t="s">
        <v>91</v>
      </c>
      <c r="D116" s="152" t="s">
        <v>96</v>
      </c>
      <c r="E116" s="152" t="s">
        <v>78</v>
      </c>
      <c r="F116" s="152">
        <v>0</v>
      </c>
      <c r="G116" s="152"/>
      <c r="H116" s="152"/>
      <c r="I116" s="152"/>
      <c r="J116" s="154">
        <f t="shared" si="24"/>
        <v>0</v>
      </c>
      <c r="K116" s="154">
        <f t="shared" si="24"/>
        <v>0</v>
      </c>
      <c r="L116" s="154">
        <f t="shared" si="24"/>
        <v>0</v>
      </c>
    </row>
    <row r="117" spans="1:12" ht="45" hidden="1">
      <c r="A117" s="159" t="s">
        <v>211</v>
      </c>
      <c r="B117" s="160" t="s">
        <v>223</v>
      </c>
      <c r="C117" s="152" t="s">
        <v>91</v>
      </c>
      <c r="D117" s="152" t="s">
        <v>96</v>
      </c>
      <c r="E117" s="152" t="s">
        <v>78</v>
      </c>
      <c r="F117" s="152">
        <v>1</v>
      </c>
      <c r="G117" s="152"/>
      <c r="H117" s="152"/>
      <c r="I117" s="152"/>
      <c r="J117" s="154">
        <f>J118+J122</f>
        <v>0</v>
      </c>
      <c r="K117" s="154">
        <f t="shared" si="24"/>
        <v>0</v>
      </c>
      <c r="L117" s="154">
        <f t="shared" si="24"/>
        <v>0</v>
      </c>
    </row>
    <row r="118" spans="1:12" ht="22.5" hidden="1">
      <c r="A118" s="159" t="s">
        <v>141</v>
      </c>
      <c r="B118" s="160" t="s">
        <v>223</v>
      </c>
      <c r="C118" s="152" t="s">
        <v>91</v>
      </c>
      <c r="D118" s="152" t="s">
        <v>96</v>
      </c>
      <c r="E118" s="152" t="s">
        <v>78</v>
      </c>
      <c r="F118" s="152">
        <v>1</v>
      </c>
      <c r="G118" s="152" t="s">
        <v>81</v>
      </c>
      <c r="H118" s="152">
        <v>41180</v>
      </c>
      <c r="I118" s="152"/>
      <c r="J118" s="154">
        <f t="shared" si="24"/>
        <v>0</v>
      </c>
      <c r="K118" s="154">
        <f t="shared" si="24"/>
        <v>0</v>
      </c>
      <c r="L118" s="154">
        <f t="shared" si="24"/>
        <v>0</v>
      </c>
    </row>
    <row r="119" spans="1:12" ht="33.75" hidden="1">
      <c r="A119" s="159" t="s">
        <v>62</v>
      </c>
      <c r="B119" s="160" t="s">
        <v>223</v>
      </c>
      <c r="C119" s="152" t="s">
        <v>91</v>
      </c>
      <c r="D119" s="152" t="s">
        <v>96</v>
      </c>
      <c r="E119" s="152" t="s">
        <v>78</v>
      </c>
      <c r="F119" s="152">
        <v>1</v>
      </c>
      <c r="G119" s="152" t="s">
        <v>81</v>
      </c>
      <c r="H119" s="152">
        <v>41180</v>
      </c>
      <c r="I119" s="152">
        <v>200</v>
      </c>
      <c r="J119" s="154">
        <f t="shared" si="24"/>
        <v>0</v>
      </c>
      <c r="K119" s="154">
        <f t="shared" si="24"/>
        <v>0</v>
      </c>
      <c r="L119" s="154">
        <f t="shared" si="24"/>
        <v>0</v>
      </c>
    </row>
    <row r="120" spans="1:12" ht="33.75" hidden="1">
      <c r="A120" s="159" t="s">
        <v>63</v>
      </c>
      <c r="B120" s="160" t="s">
        <v>223</v>
      </c>
      <c r="C120" s="152" t="s">
        <v>91</v>
      </c>
      <c r="D120" s="152" t="s">
        <v>96</v>
      </c>
      <c r="E120" s="152" t="s">
        <v>78</v>
      </c>
      <c r="F120" s="152">
        <v>1</v>
      </c>
      <c r="G120" s="152" t="s">
        <v>81</v>
      </c>
      <c r="H120" s="152">
        <v>41180</v>
      </c>
      <c r="I120" s="152">
        <v>240</v>
      </c>
      <c r="J120" s="154">
        <f t="shared" si="24"/>
        <v>0</v>
      </c>
      <c r="K120" s="154">
        <f t="shared" si="24"/>
        <v>0</v>
      </c>
      <c r="L120" s="154">
        <f t="shared" si="24"/>
        <v>0</v>
      </c>
    </row>
    <row r="121" spans="1:12" hidden="1">
      <c r="A121" s="83" t="s">
        <v>64</v>
      </c>
      <c r="B121" s="84" t="s">
        <v>223</v>
      </c>
      <c r="C121" s="85" t="s">
        <v>91</v>
      </c>
      <c r="D121" s="85" t="s">
        <v>96</v>
      </c>
      <c r="E121" s="85" t="s">
        <v>78</v>
      </c>
      <c r="F121" s="85">
        <v>1</v>
      </c>
      <c r="G121" s="85" t="s">
        <v>81</v>
      </c>
      <c r="H121" s="85">
        <v>41180</v>
      </c>
      <c r="I121" s="85">
        <v>244</v>
      </c>
      <c r="J121" s="86">
        <f>'Приложение 2 Сабанчеево'!J121</f>
        <v>0</v>
      </c>
      <c r="K121" s="86">
        <f>'Приложение 2 Сабанчеево'!K121</f>
        <v>0</v>
      </c>
      <c r="L121" s="86">
        <f>'Приложение 2 Сабанчеево'!L121</f>
        <v>0</v>
      </c>
    </row>
    <row r="122" spans="1:12" ht="22.5" hidden="1">
      <c r="A122" s="139" t="s">
        <v>248</v>
      </c>
      <c r="B122" s="140"/>
      <c r="C122" s="141" t="s">
        <v>91</v>
      </c>
      <c r="D122" s="141" t="s">
        <v>96</v>
      </c>
      <c r="E122" s="141" t="s">
        <v>78</v>
      </c>
      <c r="F122" s="141">
        <v>1</v>
      </c>
      <c r="G122" s="141" t="s">
        <v>81</v>
      </c>
      <c r="H122" s="141">
        <v>80190</v>
      </c>
      <c r="I122" s="141"/>
      <c r="J122" s="142">
        <f>J123</f>
        <v>0</v>
      </c>
      <c r="K122" s="142"/>
      <c r="L122" s="142"/>
    </row>
    <row r="123" spans="1:12" ht="33.75" hidden="1">
      <c r="A123" s="139" t="s">
        <v>62</v>
      </c>
      <c r="B123" s="140"/>
      <c r="C123" s="141" t="s">
        <v>91</v>
      </c>
      <c r="D123" s="141" t="s">
        <v>96</v>
      </c>
      <c r="E123" s="141" t="s">
        <v>78</v>
      </c>
      <c r="F123" s="141">
        <v>1</v>
      </c>
      <c r="G123" s="141" t="s">
        <v>81</v>
      </c>
      <c r="H123" s="141">
        <v>80190</v>
      </c>
      <c r="I123" s="141">
        <v>200</v>
      </c>
      <c r="J123" s="142">
        <f>J124</f>
        <v>0</v>
      </c>
      <c r="K123" s="142"/>
      <c r="L123" s="142"/>
    </row>
    <row r="124" spans="1:12" ht="33.75" hidden="1">
      <c r="A124" s="139" t="s">
        <v>63</v>
      </c>
      <c r="B124" s="140"/>
      <c r="C124" s="141" t="s">
        <v>91</v>
      </c>
      <c r="D124" s="141" t="s">
        <v>96</v>
      </c>
      <c r="E124" s="141" t="s">
        <v>78</v>
      </c>
      <c r="F124" s="141">
        <v>1</v>
      </c>
      <c r="G124" s="141" t="s">
        <v>81</v>
      </c>
      <c r="H124" s="141">
        <v>80190</v>
      </c>
      <c r="I124" s="141">
        <v>240</v>
      </c>
      <c r="J124" s="142">
        <f>J125</f>
        <v>0</v>
      </c>
      <c r="K124" s="142"/>
      <c r="L124" s="142"/>
    </row>
    <row r="125" spans="1:12" hidden="1">
      <c r="A125" s="83" t="s">
        <v>64</v>
      </c>
      <c r="B125" s="84"/>
      <c r="C125" s="85" t="s">
        <v>91</v>
      </c>
      <c r="D125" s="85" t="s">
        <v>96</v>
      </c>
      <c r="E125" s="85" t="s">
        <v>78</v>
      </c>
      <c r="F125" s="85">
        <v>1</v>
      </c>
      <c r="G125" s="85" t="s">
        <v>81</v>
      </c>
      <c r="H125" s="85">
        <v>80190</v>
      </c>
      <c r="I125" s="85">
        <v>244</v>
      </c>
      <c r="J125" s="86">
        <f>'Приложение 2 Сабанчеево'!J125</f>
        <v>0</v>
      </c>
      <c r="K125" s="86"/>
      <c r="L125" s="86"/>
    </row>
    <row r="126" spans="1:12" ht="45">
      <c r="A126" s="159" t="s">
        <v>244</v>
      </c>
      <c r="B126" s="160" t="s">
        <v>223</v>
      </c>
      <c r="C126" s="152" t="s">
        <v>91</v>
      </c>
      <c r="D126" s="152" t="s">
        <v>17</v>
      </c>
      <c r="E126" s="152"/>
      <c r="F126" s="152"/>
      <c r="G126" s="152"/>
      <c r="H126" s="152"/>
      <c r="I126" s="152"/>
      <c r="J126" s="154">
        <f t="shared" ref="J126:L131" si="25">J127</f>
        <v>15</v>
      </c>
      <c r="K126" s="154">
        <f t="shared" si="25"/>
        <v>0</v>
      </c>
      <c r="L126" s="154">
        <f t="shared" si="25"/>
        <v>0</v>
      </c>
    </row>
    <row r="127" spans="1:12" ht="33.75">
      <c r="A127" s="159" t="s">
        <v>210</v>
      </c>
      <c r="B127" s="160" t="s">
        <v>223</v>
      </c>
      <c r="C127" s="152" t="s">
        <v>91</v>
      </c>
      <c r="D127" s="152" t="s">
        <v>17</v>
      </c>
      <c r="E127" s="152" t="s">
        <v>78</v>
      </c>
      <c r="F127" s="152">
        <v>0</v>
      </c>
      <c r="G127" s="152"/>
      <c r="H127" s="152"/>
      <c r="I127" s="152"/>
      <c r="J127" s="154">
        <f t="shared" si="25"/>
        <v>15</v>
      </c>
      <c r="K127" s="154">
        <f t="shared" si="25"/>
        <v>0</v>
      </c>
      <c r="L127" s="154">
        <f t="shared" si="25"/>
        <v>0</v>
      </c>
    </row>
    <row r="128" spans="1:12" ht="45">
      <c r="A128" s="159" t="s">
        <v>211</v>
      </c>
      <c r="B128" s="160" t="s">
        <v>223</v>
      </c>
      <c r="C128" s="152" t="s">
        <v>91</v>
      </c>
      <c r="D128" s="152" t="s">
        <v>17</v>
      </c>
      <c r="E128" s="152" t="s">
        <v>78</v>
      </c>
      <c r="F128" s="152" t="s">
        <v>8</v>
      </c>
      <c r="G128" s="152"/>
      <c r="H128" s="152"/>
      <c r="I128" s="152"/>
      <c r="J128" s="154">
        <f t="shared" si="25"/>
        <v>15</v>
      </c>
      <c r="K128" s="154">
        <f t="shared" si="25"/>
        <v>0</v>
      </c>
      <c r="L128" s="154">
        <f t="shared" si="25"/>
        <v>0</v>
      </c>
    </row>
    <row r="129" spans="1:12" ht="22.5">
      <c r="A129" s="159" t="s">
        <v>245</v>
      </c>
      <c r="B129" s="160" t="s">
        <v>223</v>
      </c>
      <c r="C129" s="152" t="s">
        <v>91</v>
      </c>
      <c r="D129" s="152" t="s">
        <v>17</v>
      </c>
      <c r="E129" s="152" t="s">
        <v>78</v>
      </c>
      <c r="F129" s="152" t="s">
        <v>8</v>
      </c>
      <c r="G129" s="152" t="s">
        <v>81</v>
      </c>
      <c r="H129" s="152">
        <v>42120</v>
      </c>
      <c r="I129" s="152"/>
      <c r="J129" s="154">
        <f t="shared" si="25"/>
        <v>15</v>
      </c>
      <c r="K129" s="154">
        <f t="shared" si="25"/>
        <v>0</v>
      </c>
      <c r="L129" s="154">
        <f t="shared" si="25"/>
        <v>0</v>
      </c>
    </row>
    <row r="130" spans="1:12" ht="33.75">
      <c r="A130" s="159" t="s">
        <v>62</v>
      </c>
      <c r="B130" s="160" t="s">
        <v>223</v>
      </c>
      <c r="C130" s="152" t="s">
        <v>91</v>
      </c>
      <c r="D130" s="152" t="s">
        <v>17</v>
      </c>
      <c r="E130" s="152" t="s">
        <v>78</v>
      </c>
      <c r="F130" s="152" t="s">
        <v>8</v>
      </c>
      <c r="G130" s="152" t="s">
        <v>81</v>
      </c>
      <c r="H130" s="152">
        <v>42120</v>
      </c>
      <c r="I130" s="152">
        <v>200</v>
      </c>
      <c r="J130" s="154">
        <f t="shared" si="25"/>
        <v>15</v>
      </c>
      <c r="K130" s="154">
        <f t="shared" si="25"/>
        <v>0</v>
      </c>
      <c r="L130" s="154">
        <f t="shared" si="25"/>
        <v>0</v>
      </c>
    </row>
    <row r="131" spans="1:12" ht="33.75">
      <c r="A131" s="159" t="s">
        <v>63</v>
      </c>
      <c r="B131" s="160" t="s">
        <v>223</v>
      </c>
      <c r="C131" s="152" t="s">
        <v>91</v>
      </c>
      <c r="D131" s="152" t="s">
        <v>17</v>
      </c>
      <c r="E131" s="152" t="s">
        <v>78</v>
      </c>
      <c r="F131" s="152" t="s">
        <v>8</v>
      </c>
      <c r="G131" s="152" t="s">
        <v>81</v>
      </c>
      <c r="H131" s="152">
        <v>42120</v>
      </c>
      <c r="I131" s="152">
        <v>240</v>
      </c>
      <c r="J131" s="154">
        <f>J132</f>
        <v>15</v>
      </c>
      <c r="K131" s="154">
        <f t="shared" si="25"/>
        <v>0</v>
      </c>
      <c r="L131" s="154">
        <f t="shared" si="25"/>
        <v>0</v>
      </c>
    </row>
    <row r="132" spans="1:12">
      <c r="A132" s="83" t="s">
        <v>64</v>
      </c>
      <c r="B132" s="84" t="s">
        <v>223</v>
      </c>
      <c r="C132" s="85" t="s">
        <v>91</v>
      </c>
      <c r="D132" s="85" t="s">
        <v>17</v>
      </c>
      <c r="E132" s="85" t="s">
        <v>78</v>
      </c>
      <c r="F132" s="85" t="s">
        <v>8</v>
      </c>
      <c r="G132" s="85" t="s">
        <v>81</v>
      </c>
      <c r="H132" s="85">
        <v>42120</v>
      </c>
      <c r="I132" s="85">
        <v>244</v>
      </c>
      <c r="J132" s="86">
        <f>'Приложение 2 Сабанчеево'!J132</f>
        <v>15</v>
      </c>
      <c r="K132" s="86">
        <f>'Приложение 2 Сабанчеево'!K132</f>
        <v>0</v>
      </c>
      <c r="L132" s="86">
        <f>'Приложение 2 Сабанчеево'!L132</f>
        <v>0</v>
      </c>
    </row>
    <row r="133" spans="1:12">
      <c r="A133" s="75" t="s">
        <v>94</v>
      </c>
      <c r="B133" s="76">
        <v>909</v>
      </c>
      <c r="C133" s="77" t="s">
        <v>51</v>
      </c>
      <c r="D133" s="77"/>
      <c r="E133" s="77" t="s">
        <v>0</v>
      </c>
      <c r="F133" s="77" t="s">
        <v>0</v>
      </c>
      <c r="G133" s="77"/>
      <c r="H133" s="77" t="s">
        <v>0</v>
      </c>
      <c r="I133" s="77" t="s">
        <v>0</v>
      </c>
      <c r="J133" s="78">
        <f>J134+J149</f>
        <v>617.04876000000002</v>
      </c>
      <c r="K133" s="78">
        <f>K134+K149</f>
        <v>371.1</v>
      </c>
      <c r="L133" s="78">
        <f>L134+L149</f>
        <v>371.1</v>
      </c>
    </row>
    <row r="134" spans="1:12">
      <c r="A134" s="79" t="s">
        <v>95</v>
      </c>
      <c r="B134" s="80">
        <v>909</v>
      </c>
      <c r="C134" s="81" t="s">
        <v>51</v>
      </c>
      <c r="D134" s="81" t="s">
        <v>96</v>
      </c>
      <c r="E134" s="77"/>
      <c r="F134" s="77"/>
      <c r="G134" s="152"/>
      <c r="H134" s="81"/>
      <c r="I134" s="81"/>
      <c r="J134" s="82">
        <f t="shared" ref="J134:L135" si="26">J135</f>
        <v>616.20000000000005</v>
      </c>
      <c r="K134" s="82">
        <f t="shared" si="26"/>
        <v>370.3</v>
      </c>
      <c r="L134" s="82">
        <f t="shared" si="26"/>
        <v>370.3</v>
      </c>
    </row>
    <row r="135" spans="1:12" ht="33.75">
      <c r="A135" s="81" t="s">
        <v>77</v>
      </c>
      <c r="B135" s="80">
        <v>909</v>
      </c>
      <c r="C135" s="81" t="s">
        <v>51</v>
      </c>
      <c r="D135" s="81" t="s">
        <v>96</v>
      </c>
      <c r="E135" s="81">
        <v>89</v>
      </c>
      <c r="F135" s="77">
        <v>0</v>
      </c>
      <c r="G135" s="77"/>
      <c r="H135" s="77" t="s">
        <v>0</v>
      </c>
      <c r="I135" s="77" t="s">
        <v>0</v>
      </c>
      <c r="J135" s="82">
        <f>J136</f>
        <v>616.20000000000005</v>
      </c>
      <c r="K135" s="82">
        <f t="shared" si="26"/>
        <v>370.3</v>
      </c>
      <c r="L135" s="82">
        <f t="shared" si="26"/>
        <v>370.3</v>
      </c>
    </row>
    <row r="136" spans="1:12" ht="45">
      <c r="A136" s="81" t="s">
        <v>79</v>
      </c>
      <c r="B136" s="80">
        <v>909</v>
      </c>
      <c r="C136" s="81" t="s">
        <v>51</v>
      </c>
      <c r="D136" s="81" t="s">
        <v>96</v>
      </c>
      <c r="E136" s="81">
        <v>89</v>
      </c>
      <c r="F136" s="81">
        <v>1</v>
      </c>
      <c r="G136" s="80"/>
      <c r="H136" s="81"/>
      <c r="I136" s="81"/>
      <c r="J136" s="82">
        <f>J137+J141</f>
        <v>616.20000000000005</v>
      </c>
      <c r="K136" s="82">
        <f>K137</f>
        <v>370.3</v>
      </c>
      <c r="L136" s="82">
        <f>L137</f>
        <v>370.3</v>
      </c>
    </row>
    <row r="137" spans="1:12" ht="225">
      <c r="A137" s="89" t="s">
        <v>320</v>
      </c>
      <c r="B137" s="80">
        <v>909</v>
      </c>
      <c r="C137" s="81" t="s">
        <v>51</v>
      </c>
      <c r="D137" s="81" t="s">
        <v>96</v>
      </c>
      <c r="E137" s="81">
        <v>89</v>
      </c>
      <c r="F137" s="81">
        <v>1</v>
      </c>
      <c r="G137" s="80" t="s">
        <v>81</v>
      </c>
      <c r="H137" s="81" t="s">
        <v>321</v>
      </c>
      <c r="I137" s="90"/>
      <c r="J137" s="82">
        <f>J138</f>
        <v>616.20000000000005</v>
      </c>
      <c r="K137" s="82">
        <f t="shared" ref="K137:L137" si="27">K138</f>
        <v>370.3</v>
      </c>
      <c r="L137" s="82">
        <f t="shared" si="27"/>
        <v>370.3</v>
      </c>
    </row>
    <row r="138" spans="1:12" ht="22.5">
      <c r="A138" s="88" t="s">
        <v>99</v>
      </c>
      <c r="B138" s="80">
        <v>909</v>
      </c>
      <c r="C138" s="81" t="s">
        <v>51</v>
      </c>
      <c r="D138" s="81" t="s">
        <v>96</v>
      </c>
      <c r="E138" s="81">
        <v>89</v>
      </c>
      <c r="F138" s="81">
        <v>1</v>
      </c>
      <c r="G138" s="80" t="s">
        <v>81</v>
      </c>
      <c r="H138" s="81" t="s">
        <v>321</v>
      </c>
      <c r="I138" s="90">
        <v>200</v>
      </c>
      <c r="J138" s="82">
        <f>J139</f>
        <v>616.20000000000005</v>
      </c>
      <c r="K138" s="82">
        <f>K139</f>
        <v>370.3</v>
      </c>
      <c r="L138" s="82">
        <f>L139</f>
        <v>370.3</v>
      </c>
    </row>
    <row r="139" spans="1:12" ht="33.75">
      <c r="A139" s="88" t="s">
        <v>63</v>
      </c>
      <c r="B139" s="80">
        <v>909</v>
      </c>
      <c r="C139" s="81" t="s">
        <v>51</v>
      </c>
      <c r="D139" s="81" t="s">
        <v>96</v>
      </c>
      <c r="E139" s="81">
        <v>89</v>
      </c>
      <c r="F139" s="81">
        <v>1</v>
      </c>
      <c r="G139" s="80" t="s">
        <v>81</v>
      </c>
      <c r="H139" s="81" t="s">
        <v>321</v>
      </c>
      <c r="I139" s="90">
        <v>240</v>
      </c>
      <c r="J139" s="82">
        <f>J140</f>
        <v>616.20000000000005</v>
      </c>
      <c r="K139" s="82">
        <f>K140</f>
        <v>370.3</v>
      </c>
      <c r="L139" s="82">
        <f>L140</f>
        <v>370.3</v>
      </c>
    </row>
    <row r="140" spans="1:12">
      <c r="A140" s="87" t="s">
        <v>64</v>
      </c>
      <c r="B140" s="84">
        <v>909</v>
      </c>
      <c r="C140" s="85" t="s">
        <v>51</v>
      </c>
      <c r="D140" s="85" t="s">
        <v>96</v>
      </c>
      <c r="E140" s="147">
        <v>89</v>
      </c>
      <c r="F140" s="85">
        <v>1</v>
      </c>
      <c r="G140" s="84" t="s">
        <v>81</v>
      </c>
      <c r="H140" s="85" t="s">
        <v>321</v>
      </c>
      <c r="I140" s="85">
        <v>244</v>
      </c>
      <c r="J140" s="86">
        <f>'Приложение 2 Сабанчеево'!J140</f>
        <v>616.20000000000005</v>
      </c>
      <c r="K140" s="86">
        <f>'Приложение 2 Сабанчеево'!K140</f>
        <v>370.3</v>
      </c>
      <c r="L140" s="86">
        <f>'Приложение 2 Сабанчеево'!L140</f>
        <v>370.3</v>
      </c>
    </row>
    <row r="141" spans="1:12" ht="45" hidden="1">
      <c r="A141" s="143" t="s">
        <v>305</v>
      </c>
      <c r="B141" s="140"/>
      <c r="C141" s="141" t="s">
        <v>51</v>
      </c>
      <c r="D141" s="141" t="s">
        <v>96</v>
      </c>
      <c r="E141" s="141">
        <v>89</v>
      </c>
      <c r="F141" s="141">
        <v>1</v>
      </c>
      <c r="G141" s="140" t="s">
        <v>81</v>
      </c>
      <c r="H141" s="141">
        <v>42530</v>
      </c>
      <c r="I141" s="141"/>
      <c r="J141" s="142">
        <f>J142</f>
        <v>0</v>
      </c>
      <c r="K141" s="142"/>
      <c r="L141" s="142"/>
    </row>
    <row r="142" spans="1:12" ht="22.5" hidden="1">
      <c r="A142" s="143" t="s">
        <v>99</v>
      </c>
      <c r="B142" s="140"/>
      <c r="C142" s="141" t="s">
        <v>51</v>
      </c>
      <c r="D142" s="141" t="s">
        <v>96</v>
      </c>
      <c r="E142" s="141">
        <v>89</v>
      </c>
      <c r="F142" s="141">
        <v>1</v>
      </c>
      <c r="G142" s="140" t="s">
        <v>81</v>
      </c>
      <c r="H142" s="141">
        <v>42530</v>
      </c>
      <c r="I142" s="141">
        <v>200</v>
      </c>
      <c r="J142" s="142">
        <f>J143</f>
        <v>0</v>
      </c>
      <c r="K142" s="142"/>
      <c r="L142" s="142"/>
    </row>
    <row r="143" spans="1:12" ht="33.75" hidden="1">
      <c r="A143" s="143" t="s">
        <v>63</v>
      </c>
      <c r="B143" s="140"/>
      <c r="C143" s="141" t="s">
        <v>51</v>
      </c>
      <c r="D143" s="141" t="s">
        <v>96</v>
      </c>
      <c r="E143" s="141">
        <v>89</v>
      </c>
      <c r="F143" s="141">
        <v>1</v>
      </c>
      <c r="G143" s="140" t="s">
        <v>81</v>
      </c>
      <c r="H143" s="141">
        <v>42530</v>
      </c>
      <c r="I143" s="141">
        <v>240</v>
      </c>
      <c r="J143" s="142">
        <f>J144</f>
        <v>0</v>
      </c>
      <c r="K143" s="142"/>
      <c r="L143" s="142"/>
    </row>
    <row r="144" spans="1:12" hidden="1">
      <c r="A144" s="87" t="s">
        <v>64</v>
      </c>
      <c r="B144" s="84"/>
      <c r="C144" s="85" t="s">
        <v>51</v>
      </c>
      <c r="D144" s="85" t="s">
        <v>96</v>
      </c>
      <c r="E144" s="85">
        <v>89</v>
      </c>
      <c r="F144" s="85">
        <v>1</v>
      </c>
      <c r="G144" s="84" t="s">
        <v>81</v>
      </c>
      <c r="H144" s="85">
        <v>42530</v>
      </c>
      <c r="I144" s="85">
        <v>244</v>
      </c>
      <c r="J144" s="86">
        <f>'Приложение 2 Сабанчеево'!J144</f>
        <v>0</v>
      </c>
      <c r="K144" s="86"/>
      <c r="L144" s="86"/>
    </row>
    <row r="145" spans="1:12" s="144" customFormat="1" ht="22.5" hidden="1">
      <c r="A145" s="143" t="s">
        <v>249</v>
      </c>
      <c r="B145" s="140"/>
      <c r="C145" s="141" t="s">
        <v>51</v>
      </c>
      <c r="D145" s="141" t="s">
        <v>96</v>
      </c>
      <c r="E145" s="141">
        <v>89</v>
      </c>
      <c r="F145" s="141">
        <v>1</v>
      </c>
      <c r="G145" s="140" t="s">
        <v>81</v>
      </c>
      <c r="H145" s="141">
        <v>42180</v>
      </c>
      <c r="I145" s="141"/>
      <c r="J145" s="142">
        <f>J146</f>
        <v>0</v>
      </c>
      <c r="K145" s="142"/>
      <c r="L145" s="142"/>
    </row>
    <row r="146" spans="1:12" s="144" customFormat="1" ht="22.5" hidden="1">
      <c r="A146" s="143" t="s">
        <v>99</v>
      </c>
      <c r="B146" s="140"/>
      <c r="C146" s="141" t="s">
        <v>51</v>
      </c>
      <c r="D146" s="141" t="s">
        <v>96</v>
      </c>
      <c r="E146" s="141">
        <v>89</v>
      </c>
      <c r="F146" s="141">
        <v>1</v>
      </c>
      <c r="G146" s="140" t="s">
        <v>81</v>
      </c>
      <c r="H146" s="141">
        <v>42180</v>
      </c>
      <c r="I146" s="141">
        <v>200</v>
      </c>
      <c r="J146" s="142">
        <f>J147</f>
        <v>0</v>
      </c>
      <c r="K146" s="142"/>
      <c r="L146" s="142"/>
    </row>
    <row r="147" spans="1:12" s="144" customFormat="1" ht="33.75" hidden="1">
      <c r="A147" s="143" t="s">
        <v>63</v>
      </c>
      <c r="B147" s="140"/>
      <c r="C147" s="141" t="s">
        <v>51</v>
      </c>
      <c r="D147" s="141" t="s">
        <v>96</v>
      </c>
      <c r="E147" s="141">
        <v>89</v>
      </c>
      <c r="F147" s="141">
        <v>1</v>
      </c>
      <c r="G147" s="140" t="s">
        <v>81</v>
      </c>
      <c r="H147" s="141">
        <v>42180</v>
      </c>
      <c r="I147" s="141">
        <v>240</v>
      </c>
      <c r="J147" s="142">
        <f>J148</f>
        <v>0</v>
      </c>
      <c r="K147" s="142"/>
      <c r="L147" s="142"/>
    </row>
    <row r="148" spans="1:12" hidden="1">
      <c r="A148" s="87" t="s">
        <v>64</v>
      </c>
      <c r="B148" s="84"/>
      <c r="C148" s="85" t="s">
        <v>51</v>
      </c>
      <c r="D148" s="85" t="s">
        <v>96</v>
      </c>
      <c r="E148" s="147">
        <v>89</v>
      </c>
      <c r="F148" s="85">
        <v>1</v>
      </c>
      <c r="G148" s="84" t="s">
        <v>81</v>
      </c>
      <c r="H148" s="85">
        <v>42180</v>
      </c>
      <c r="I148" s="85">
        <v>244</v>
      </c>
      <c r="J148" s="86">
        <f>'Приложение 2 Сабанчеево'!J148</f>
        <v>0</v>
      </c>
      <c r="K148" s="86"/>
      <c r="L148" s="86"/>
    </row>
    <row r="149" spans="1:12" ht="22.5">
      <c r="A149" s="143" t="s">
        <v>216</v>
      </c>
      <c r="B149" s="140" t="s">
        <v>223</v>
      </c>
      <c r="C149" s="81" t="s">
        <v>51</v>
      </c>
      <c r="D149" s="141">
        <v>12</v>
      </c>
      <c r="E149" s="141"/>
      <c r="F149" s="141"/>
      <c r="G149" s="140"/>
      <c r="H149" s="141"/>
      <c r="I149" s="141"/>
      <c r="J149" s="142">
        <f t="shared" ref="J149:L154" si="28">J150</f>
        <v>0.84875999999999996</v>
      </c>
      <c r="K149" s="142">
        <f t="shared" si="28"/>
        <v>0.8</v>
      </c>
      <c r="L149" s="142">
        <f t="shared" si="28"/>
        <v>0.8</v>
      </c>
    </row>
    <row r="150" spans="1:12" ht="33.75">
      <c r="A150" s="143" t="s">
        <v>210</v>
      </c>
      <c r="B150" s="140" t="s">
        <v>223</v>
      </c>
      <c r="C150" s="81" t="s">
        <v>51</v>
      </c>
      <c r="D150" s="141">
        <v>12</v>
      </c>
      <c r="E150" s="141">
        <v>89</v>
      </c>
      <c r="F150" s="141">
        <v>0</v>
      </c>
      <c r="G150" s="140"/>
      <c r="H150" s="141"/>
      <c r="I150" s="141"/>
      <c r="J150" s="142">
        <f t="shared" si="28"/>
        <v>0.84875999999999996</v>
      </c>
      <c r="K150" s="142">
        <f t="shared" si="28"/>
        <v>0.8</v>
      </c>
      <c r="L150" s="142">
        <f t="shared" si="28"/>
        <v>0.8</v>
      </c>
    </row>
    <row r="151" spans="1:12" ht="45">
      <c r="A151" s="143" t="s">
        <v>211</v>
      </c>
      <c r="B151" s="140" t="s">
        <v>223</v>
      </c>
      <c r="C151" s="81" t="s">
        <v>51</v>
      </c>
      <c r="D151" s="141">
        <v>12</v>
      </c>
      <c r="E151" s="141">
        <v>89</v>
      </c>
      <c r="F151" s="141">
        <v>1</v>
      </c>
      <c r="G151" s="140"/>
      <c r="H151" s="141"/>
      <c r="I151" s="141"/>
      <c r="J151" s="142">
        <f>J152+J161+J157</f>
        <v>0.84875999999999996</v>
      </c>
      <c r="K151" s="142">
        <f t="shared" si="28"/>
        <v>0.8</v>
      </c>
      <c r="L151" s="142">
        <f t="shared" si="28"/>
        <v>0.8</v>
      </c>
    </row>
    <row r="152" spans="1:12" ht="78.75">
      <c r="A152" s="143" t="s">
        <v>307</v>
      </c>
      <c r="B152" s="140" t="s">
        <v>223</v>
      </c>
      <c r="C152" s="81" t="s">
        <v>51</v>
      </c>
      <c r="D152" s="141">
        <v>12</v>
      </c>
      <c r="E152" s="141">
        <v>89</v>
      </c>
      <c r="F152" s="141">
        <v>1</v>
      </c>
      <c r="G152" s="140" t="s">
        <v>81</v>
      </c>
      <c r="H152" s="141">
        <v>44107</v>
      </c>
      <c r="I152" s="141"/>
      <c r="J152" s="142">
        <f t="shared" si="28"/>
        <v>0.84875999999999996</v>
      </c>
      <c r="K152" s="142">
        <f t="shared" si="28"/>
        <v>0.8</v>
      </c>
      <c r="L152" s="142">
        <f t="shared" si="28"/>
        <v>0.8</v>
      </c>
    </row>
    <row r="153" spans="1:12" ht="22.5">
      <c r="A153" s="143" t="s">
        <v>99</v>
      </c>
      <c r="B153" s="140" t="s">
        <v>223</v>
      </c>
      <c r="C153" s="81" t="s">
        <v>51</v>
      </c>
      <c r="D153" s="141">
        <v>12</v>
      </c>
      <c r="E153" s="141">
        <v>89</v>
      </c>
      <c r="F153" s="141">
        <v>1</v>
      </c>
      <c r="G153" s="140" t="s">
        <v>81</v>
      </c>
      <c r="H153" s="141">
        <v>44107</v>
      </c>
      <c r="I153" s="141">
        <v>200</v>
      </c>
      <c r="J153" s="142">
        <f t="shared" si="28"/>
        <v>0.84875999999999996</v>
      </c>
      <c r="K153" s="142">
        <f t="shared" si="28"/>
        <v>0.8</v>
      </c>
      <c r="L153" s="142">
        <f t="shared" si="28"/>
        <v>0.8</v>
      </c>
    </row>
    <row r="154" spans="1:12" ht="33.75">
      <c r="A154" s="143" t="s">
        <v>63</v>
      </c>
      <c r="B154" s="140" t="s">
        <v>223</v>
      </c>
      <c r="C154" s="81" t="s">
        <v>51</v>
      </c>
      <c r="D154" s="141">
        <v>12</v>
      </c>
      <c r="E154" s="141">
        <v>89</v>
      </c>
      <c r="F154" s="141">
        <v>1</v>
      </c>
      <c r="G154" s="140" t="s">
        <v>81</v>
      </c>
      <c r="H154" s="141">
        <v>44107</v>
      </c>
      <c r="I154" s="141">
        <v>240</v>
      </c>
      <c r="J154" s="142">
        <f>J155+J156</f>
        <v>0.84875999999999996</v>
      </c>
      <c r="K154" s="142">
        <f t="shared" si="28"/>
        <v>0.8</v>
      </c>
      <c r="L154" s="142">
        <f t="shared" si="28"/>
        <v>0.8</v>
      </c>
    </row>
    <row r="155" spans="1:12">
      <c r="A155" s="145" t="s">
        <v>64</v>
      </c>
      <c r="B155" s="146" t="s">
        <v>223</v>
      </c>
      <c r="C155" s="147" t="s">
        <v>51</v>
      </c>
      <c r="D155" s="147">
        <v>12</v>
      </c>
      <c r="E155" s="147">
        <v>89</v>
      </c>
      <c r="F155" s="147">
        <v>1</v>
      </c>
      <c r="G155" s="146" t="s">
        <v>81</v>
      </c>
      <c r="H155" s="147">
        <v>44107</v>
      </c>
      <c r="I155" s="147">
        <v>244</v>
      </c>
      <c r="J155" s="148">
        <f>'Приложение 2 Сабанчеево'!J155</f>
        <v>0.84875999999999996</v>
      </c>
      <c r="K155" s="148">
        <f>'Приложение 2 Сабанчеево'!K155</f>
        <v>0.8</v>
      </c>
      <c r="L155" s="148">
        <f>'Приложение 2 Сабанчеево'!L155</f>
        <v>0.8</v>
      </c>
    </row>
    <row r="156" spans="1:12" ht="56.25" hidden="1">
      <c r="A156" s="145" t="s">
        <v>297</v>
      </c>
      <c r="B156" s="146"/>
      <c r="C156" s="147" t="s">
        <v>51</v>
      </c>
      <c r="D156" s="147">
        <v>12</v>
      </c>
      <c r="E156" s="147">
        <v>89</v>
      </c>
      <c r="F156" s="147">
        <v>1</v>
      </c>
      <c r="G156" s="146" t="s">
        <v>81</v>
      </c>
      <c r="H156" s="147">
        <v>44107</v>
      </c>
      <c r="I156" s="147">
        <v>245</v>
      </c>
      <c r="J156" s="148">
        <f>'Приложение 2 Сабанчеево'!J156</f>
        <v>0</v>
      </c>
      <c r="K156" s="148"/>
      <c r="L156" s="148"/>
    </row>
    <row r="157" spans="1:12" ht="33.75" hidden="1">
      <c r="A157" s="179" t="s">
        <v>292</v>
      </c>
      <c r="B157" s="160" t="s">
        <v>246</v>
      </c>
      <c r="C157" s="152" t="s">
        <v>51</v>
      </c>
      <c r="D157" s="152">
        <v>12</v>
      </c>
      <c r="E157" s="152">
        <v>89</v>
      </c>
      <c r="F157" s="152">
        <v>1</v>
      </c>
      <c r="G157" s="160" t="s">
        <v>81</v>
      </c>
      <c r="H157" s="152">
        <v>42200</v>
      </c>
      <c r="I157" s="152"/>
      <c r="J157" s="154">
        <f>J158</f>
        <v>0</v>
      </c>
      <c r="K157" s="154"/>
      <c r="L157" s="154"/>
    </row>
    <row r="158" spans="1:12" ht="22.5" hidden="1">
      <c r="A158" s="179" t="s">
        <v>99</v>
      </c>
      <c r="B158" s="160" t="s">
        <v>246</v>
      </c>
      <c r="C158" s="152" t="s">
        <v>51</v>
      </c>
      <c r="D158" s="152">
        <v>12</v>
      </c>
      <c r="E158" s="152">
        <v>89</v>
      </c>
      <c r="F158" s="152">
        <v>1</v>
      </c>
      <c r="G158" s="160" t="s">
        <v>81</v>
      </c>
      <c r="H158" s="152">
        <v>42200</v>
      </c>
      <c r="I158" s="152">
        <v>200</v>
      </c>
      <c r="J158" s="154">
        <f>J159</f>
        <v>0</v>
      </c>
      <c r="K158" s="154"/>
      <c r="L158" s="154"/>
    </row>
    <row r="159" spans="1:12" ht="33.75" hidden="1">
      <c r="A159" s="179" t="s">
        <v>63</v>
      </c>
      <c r="B159" s="160" t="s">
        <v>246</v>
      </c>
      <c r="C159" s="152" t="s">
        <v>51</v>
      </c>
      <c r="D159" s="152">
        <v>12</v>
      </c>
      <c r="E159" s="152">
        <v>89</v>
      </c>
      <c r="F159" s="152">
        <v>1</v>
      </c>
      <c r="G159" s="160" t="s">
        <v>81</v>
      </c>
      <c r="H159" s="152">
        <v>42200</v>
      </c>
      <c r="I159" s="152">
        <v>240</v>
      </c>
      <c r="J159" s="154">
        <f>J160</f>
        <v>0</v>
      </c>
      <c r="K159" s="154"/>
      <c r="L159" s="154"/>
    </row>
    <row r="160" spans="1:12" hidden="1">
      <c r="A160" s="145" t="s">
        <v>64</v>
      </c>
      <c r="B160" s="146" t="s">
        <v>246</v>
      </c>
      <c r="C160" s="147" t="s">
        <v>51</v>
      </c>
      <c r="D160" s="147">
        <v>12</v>
      </c>
      <c r="E160" s="147">
        <v>89</v>
      </c>
      <c r="F160" s="147">
        <v>1</v>
      </c>
      <c r="G160" s="146" t="s">
        <v>81</v>
      </c>
      <c r="H160" s="147">
        <v>42200</v>
      </c>
      <c r="I160" s="147">
        <v>244</v>
      </c>
      <c r="J160" s="148">
        <f>'Приложение 2 Сабанчеево'!J160</f>
        <v>0</v>
      </c>
      <c r="K160" s="148"/>
      <c r="L160" s="148"/>
    </row>
    <row r="161" spans="1:12" ht="22.5" hidden="1">
      <c r="A161" s="143" t="s">
        <v>250</v>
      </c>
      <c r="B161" s="140"/>
      <c r="C161" s="141" t="s">
        <v>51</v>
      </c>
      <c r="D161" s="141">
        <v>12</v>
      </c>
      <c r="E161" s="141">
        <v>89</v>
      </c>
      <c r="F161" s="141">
        <v>1</v>
      </c>
      <c r="G161" s="140" t="s">
        <v>81</v>
      </c>
      <c r="H161" s="141">
        <v>42370</v>
      </c>
      <c r="I161" s="141"/>
      <c r="J161" s="142">
        <f>J162</f>
        <v>0</v>
      </c>
      <c r="K161" s="142"/>
      <c r="L161" s="142"/>
    </row>
    <row r="162" spans="1:12" ht="22.5" hidden="1">
      <c r="A162" s="143" t="s">
        <v>99</v>
      </c>
      <c r="B162" s="140"/>
      <c r="C162" s="141" t="s">
        <v>51</v>
      </c>
      <c r="D162" s="141">
        <v>12</v>
      </c>
      <c r="E162" s="141">
        <v>89</v>
      </c>
      <c r="F162" s="141">
        <v>1</v>
      </c>
      <c r="G162" s="140" t="s">
        <v>81</v>
      </c>
      <c r="H162" s="141">
        <v>42370</v>
      </c>
      <c r="I162" s="141">
        <v>200</v>
      </c>
      <c r="J162" s="142">
        <f>J163</f>
        <v>0</v>
      </c>
      <c r="K162" s="142"/>
      <c r="L162" s="142"/>
    </row>
    <row r="163" spans="1:12" ht="33.75" hidden="1">
      <c r="A163" s="143" t="s">
        <v>63</v>
      </c>
      <c r="B163" s="140"/>
      <c r="C163" s="141" t="s">
        <v>51</v>
      </c>
      <c r="D163" s="141">
        <v>12</v>
      </c>
      <c r="E163" s="141">
        <v>89</v>
      </c>
      <c r="F163" s="141">
        <v>1</v>
      </c>
      <c r="G163" s="140" t="s">
        <v>81</v>
      </c>
      <c r="H163" s="141">
        <v>42370</v>
      </c>
      <c r="I163" s="141">
        <v>240</v>
      </c>
      <c r="J163" s="142">
        <f>J164</f>
        <v>0</v>
      </c>
      <c r="K163" s="142"/>
      <c r="L163" s="142"/>
    </row>
    <row r="164" spans="1:12" hidden="1">
      <c r="A164" s="145" t="s">
        <v>64</v>
      </c>
      <c r="B164" s="146"/>
      <c r="C164" s="147" t="s">
        <v>51</v>
      </c>
      <c r="D164" s="147">
        <v>12</v>
      </c>
      <c r="E164" s="147">
        <v>89</v>
      </c>
      <c r="F164" s="147">
        <v>1</v>
      </c>
      <c r="G164" s="146" t="s">
        <v>81</v>
      </c>
      <c r="H164" s="147">
        <v>42370</v>
      </c>
      <c r="I164" s="147">
        <v>244</v>
      </c>
      <c r="J164" s="148">
        <f>'Приложение 2 Сабанчеево'!J164</f>
        <v>0</v>
      </c>
      <c r="K164" s="148"/>
      <c r="L164" s="148"/>
    </row>
    <row r="165" spans="1:12">
      <c r="A165" s="75" t="s">
        <v>100</v>
      </c>
      <c r="B165" s="76">
        <v>909</v>
      </c>
      <c r="C165" s="77" t="s">
        <v>101</v>
      </c>
      <c r="D165" s="77"/>
      <c r="E165" s="77"/>
      <c r="F165" s="77"/>
      <c r="G165" s="77"/>
      <c r="H165" s="77"/>
      <c r="I165" s="91"/>
      <c r="J165" s="78">
        <f>J166+J172</f>
        <v>270.065</v>
      </c>
      <c r="K165" s="78">
        <f t="shared" ref="K165:L165" si="29">K172</f>
        <v>323.60000000000002</v>
      </c>
      <c r="L165" s="78">
        <f t="shared" si="29"/>
        <v>283.10000000000002</v>
      </c>
    </row>
    <row r="166" spans="1:12" hidden="1">
      <c r="A166" s="79" t="s">
        <v>280</v>
      </c>
      <c r="B166" s="80" t="s">
        <v>246</v>
      </c>
      <c r="C166" s="81" t="s">
        <v>101</v>
      </c>
      <c r="D166" s="80" t="s">
        <v>89</v>
      </c>
      <c r="E166" s="81"/>
      <c r="F166" s="81"/>
      <c r="G166" s="81"/>
      <c r="H166" s="81"/>
      <c r="I166" s="90"/>
      <c r="J166" s="78">
        <f>J167</f>
        <v>0</v>
      </c>
      <c r="K166" s="78"/>
      <c r="L166" s="78"/>
    </row>
    <row r="167" spans="1:12" ht="73.5" hidden="1" customHeight="1">
      <c r="A167" s="79" t="s">
        <v>283</v>
      </c>
      <c r="B167" s="80" t="s">
        <v>246</v>
      </c>
      <c r="C167" s="81" t="s">
        <v>101</v>
      </c>
      <c r="D167" s="80" t="s">
        <v>89</v>
      </c>
      <c r="E167" s="81">
        <v>12</v>
      </c>
      <c r="F167" s="81"/>
      <c r="G167" s="81"/>
      <c r="H167" s="81"/>
      <c r="I167" s="90"/>
      <c r="J167" s="78">
        <f>J168</f>
        <v>0</v>
      </c>
      <c r="K167" s="78"/>
      <c r="L167" s="78"/>
    </row>
    <row r="168" spans="1:12" ht="33.75" hidden="1">
      <c r="A168" s="79" t="s">
        <v>282</v>
      </c>
      <c r="B168" s="80" t="s">
        <v>246</v>
      </c>
      <c r="C168" s="81" t="s">
        <v>101</v>
      </c>
      <c r="D168" s="80" t="s">
        <v>89</v>
      </c>
      <c r="E168" s="81">
        <v>12</v>
      </c>
      <c r="F168" s="81">
        <v>0</v>
      </c>
      <c r="G168" s="140" t="s">
        <v>51</v>
      </c>
      <c r="H168" s="81" t="s">
        <v>281</v>
      </c>
      <c r="I168" s="90"/>
      <c r="J168" s="78">
        <f>J169</f>
        <v>0</v>
      </c>
      <c r="K168" s="78"/>
      <c r="L168" s="78"/>
    </row>
    <row r="169" spans="1:12" ht="22.5" hidden="1">
      <c r="A169" s="79" t="s">
        <v>99</v>
      </c>
      <c r="B169" s="80" t="s">
        <v>246</v>
      </c>
      <c r="C169" s="81" t="s">
        <v>101</v>
      </c>
      <c r="D169" s="80" t="s">
        <v>89</v>
      </c>
      <c r="E169" s="81">
        <v>12</v>
      </c>
      <c r="F169" s="81">
        <v>0</v>
      </c>
      <c r="G169" s="140" t="s">
        <v>51</v>
      </c>
      <c r="H169" s="81" t="s">
        <v>281</v>
      </c>
      <c r="I169" s="90">
        <v>200</v>
      </c>
      <c r="J169" s="78">
        <f>J170</f>
        <v>0</v>
      </c>
      <c r="K169" s="78"/>
      <c r="L169" s="78"/>
    </row>
    <row r="170" spans="1:12" ht="33.75" hidden="1">
      <c r="A170" s="79" t="s">
        <v>63</v>
      </c>
      <c r="B170" s="80" t="s">
        <v>246</v>
      </c>
      <c r="C170" s="81" t="s">
        <v>101</v>
      </c>
      <c r="D170" s="80" t="s">
        <v>89</v>
      </c>
      <c r="E170" s="81">
        <v>12</v>
      </c>
      <c r="F170" s="81">
        <v>0</v>
      </c>
      <c r="G170" s="140" t="s">
        <v>51</v>
      </c>
      <c r="H170" s="81" t="s">
        <v>281</v>
      </c>
      <c r="I170" s="90">
        <v>240</v>
      </c>
      <c r="J170" s="78">
        <f>J171</f>
        <v>0</v>
      </c>
      <c r="K170" s="78"/>
      <c r="L170" s="78"/>
    </row>
    <row r="171" spans="1:12" hidden="1">
      <c r="A171" s="150" t="s">
        <v>64</v>
      </c>
      <c r="B171" s="146" t="s">
        <v>246</v>
      </c>
      <c r="C171" s="147" t="s">
        <v>101</v>
      </c>
      <c r="D171" s="146" t="s">
        <v>89</v>
      </c>
      <c r="E171" s="147">
        <v>12</v>
      </c>
      <c r="F171" s="147">
        <v>0</v>
      </c>
      <c r="G171" s="146" t="s">
        <v>51</v>
      </c>
      <c r="H171" s="147" t="s">
        <v>281</v>
      </c>
      <c r="I171" s="177">
        <v>244</v>
      </c>
      <c r="J171" s="178">
        <f>'Приложение 2 Сабанчеево'!J171</f>
        <v>0</v>
      </c>
      <c r="K171" s="178"/>
      <c r="L171" s="178"/>
    </row>
    <row r="172" spans="1:12">
      <c r="A172" s="79" t="s">
        <v>102</v>
      </c>
      <c r="B172" s="80">
        <v>909</v>
      </c>
      <c r="C172" s="80" t="s">
        <v>101</v>
      </c>
      <c r="D172" s="80" t="s">
        <v>91</v>
      </c>
      <c r="E172" s="80"/>
      <c r="F172" s="80"/>
      <c r="G172" s="80"/>
      <c r="H172" s="81"/>
      <c r="I172" s="81"/>
      <c r="J172" s="154">
        <f>J173+J228</f>
        <v>270.065</v>
      </c>
      <c r="K172" s="82">
        <f>K173+K228</f>
        <v>323.60000000000002</v>
      </c>
      <c r="L172" s="82">
        <f>L173+L228</f>
        <v>283.10000000000002</v>
      </c>
    </row>
    <row r="173" spans="1:12" ht="50.25" customHeight="1">
      <c r="A173" s="79" t="s">
        <v>238</v>
      </c>
      <c r="B173" s="80">
        <v>909</v>
      </c>
      <c r="C173" s="80" t="s">
        <v>101</v>
      </c>
      <c r="D173" s="80" t="s">
        <v>91</v>
      </c>
      <c r="E173" s="80" t="s">
        <v>224</v>
      </c>
      <c r="F173" s="80"/>
      <c r="G173" s="80"/>
      <c r="H173" s="81"/>
      <c r="I173" s="81"/>
      <c r="J173" s="154">
        <f>J174+J189</f>
        <v>260</v>
      </c>
      <c r="K173" s="82">
        <f>K174+K189</f>
        <v>313.5</v>
      </c>
      <c r="L173" s="82">
        <f>L174+L189</f>
        <v>273</v>
      </c>
    </row>
    <row r="174" spans="1:12" ht="22.5">
      <c r="A174" s="79" t="s">
        <v>217</v>
      </c>
      <c r="B174" s="80" t="s">
        <v>223</v>
      </c>
      <c r="C174" s="80" t="s">
        <v>101</v>
      </c>
      <c r="D174" s="80" t="s">
        <v>91</v>
      </c>
      <c r="E174" s="80" t="s">
        <v>224</v>
      </c>
      <c r="F174" s="80" t="s">
        <v>8</v>
      </c>
      <c r="G174" s="80" t="s">
        <v>81</v>
      </c>
      <c r="H174" s="81"/>
      <c r="I174" s="81"/>
      <c r="J174" s="154">
        <f>J175+J184</f>
        <v>0</v>
      </c>
      <c r="K174" s="82">
        <f>K184</f>
        <v>50</v>
      </c>
      <c r="L174" s="82">
        <f>L184</f>
        <v>50</v>
      </c>
    </row>
    <row r="175" spans="1:12" ht="33.75" hidden="1">
      <c r="A175" s="79" t="s">
        <v>289</v>
      </c>
      <c r="B175" s="80" t="s">
        <v>246</v>
      </c>
      <c r="C175" s="80" t="s">
        <v>101</v>
      </c>
      <c r="D175" s="80" t="s">
        <v>91</v>
      </c>
      <c r="E175" s="80" t="s">
        <v>224</v>
      </c>
      <c r="F175" s="80" t="s">
        <v>8</v>
      </c>
      <c r="G175" s="80" t="s">
        <v>49</v>
      </c>
      <c r="H175" s="81"/>
      <c r="I175" s="81"/>
      <c r="J175" s="154">
        <f>J176+J180</f>
        <v>0</v>
      </c>
      <c r="K175" s="82"/>
      <c r="L175" s="82"/>
    </row>
    <row r="176" spans="1:12" ht="22.5" hidden="1">
      <c r="A176" s="79" t="s">
        <v>303</v>
      </c>
      <c r="B176" s="80" t="s">
        <v>246</v>
      </c>
      <c r="C176" s="80" t="s">
        <v>101</v>
      </c>
      <c r="D176" s="80" t="s">
        <v>91</v>
      </c>
      <c r="E176" s="80" t="s">
        <v>224</v>
      </c>
      <c r="F176" s="80" t="s">
        <v>8</v>
      </c>
      <c r="G176" s="80" t="s">
        <v>49</v>
      </c>
      <c r="H176" s="81" t="s">
        <v>302</v>
      </c>
      <c r="I176" s="81"/>
      <c r="J176" s="154">
        <f>J177</f>
        <v>0</v>
      </c>
      <c r="K176" s="82"/>
      <c r="L176" s="82"/>
    </row>
    <row r="177" spans="1:12" ht="22.5" hidden="1">
      <c r="A177" s="79" t="s">
        <v>99</v>
      </c>
      <c r="B177" s="80" t="s">
        <v>246</v>
      </c>
      <c r="C177" s="80" t="s">
        <v>101</v>
      </c>
      <c r="D177" s="80" t="s">
        <v>91</v>
      </c>
      <c r="E177" s="80" t="s">
        <v>224</v>
      </c>
      <c r="F177" s="80" t="s">
        <v>8</v>
      </c>
      <c r="G177" s="80" t="s">
        <v>49</v>
      </c>
      <c r="H177" s="81" t="s">
        <v>302</v>
      </c>
      <c r="I177" s="81">
        <v>200</v>
      </c>
      <c r="J177" s="154">
        <f>J178</f>
        <v>0</v>
      </c>
      <c r="K177" s="82"/>
      <c r="L177" s="82"/>
    </row>
    <row r="178" spans="1:12" ht="33.75" hidden="1">
      <c r="A178" s="79" t="s">
        <v>63</v>
      </c>
      <c r="B178" s="80" t="s">
        <v>246</v>
      </c>
      <c r="C178" s="80" t="s">
        <v>101</v>
      </c>
      <c r="D178" s="80" t="s">
        <v>91</v>
      </c>
      <c r="E178" s="80" t="s">
        <v>224</v>
      </c>
      <c r="F178" s="80" t="s">
        <v>8</v>
      </c>
      <c r="G178" s="80" t="s">
        <v>49</v>
      </c>
      <c r="H178" s="81" t="s">
        <v>302</v>
      </c>
      <c r="I178" s="81">
        <v>240</v>
      </c>
      <c r="J178" s="154">
        <f>J179</f>
        <v>0</v>
      </c>
      <c r="K178" s="82"/>
      <c r="L178" s="82"/>
    </row>
    <row r="179" spans="1:12" hidden="1">
      <c r="A179" s="150" t="s">
        <v>290</v>
      </c>
      <c r="B179" s="146" t="s">
        <v>246</v>
      </c>
      <c r="C179" s="146" t="s">
        <v>101</v>
      </c>
      <c r="D179" s="146" t="s">
        <v>91</v>
      </c>
      <c r="E179" s="146" t="s">
        <v>224</v>
      </c>
      <c r="F179" s="146" t="s">
        <v>8</v>
      </c>
      <c r="G179" s="146" t="s">
        <v>49</v>
      </c>
      <c r="H179" s="147" t="s">
        <v>302</v>
      </c>
      <c r="I179" s="147">
        <v>244</v>
      </c>
      <c r="J179" s="148">
        <f>'Приложение 2 Сабанчеево'!J179</f>
        <v>0</v>
      </c>
      <c r="K179" s="148"/>
      <c r="L179" s="148"/>
    </row>
    <row r="180" spans="1:12" hidden="1">
      <c r="A180" s="139" t="s">
        <v>110</v>
      </c>
      <c r="B180" s="140" t="s">
        <v>246</v>
      </c>
      <c r="C180" s="140" t="s">
        <v>101</v>
      </c>
      <c r="D180" s="140" t="s">
        <v>91</v>
      </c>
      <c r="E180" s="140" t="s">
        <v>224</v>
      </c>
      <c r="F180" s="140" t="s">
        <v>8</v>
      </c>
      <c r="G180" s="140" t="s">
        <v>49</v>
      </c>
      <c r="H180" s="141">
        <v>43040</v>
      </c>
      <c r="I180" s="141"/>
      <c r="J180" s="182">
        <f>J181</f>
        <v>0</v>
      </c>
      <c r="K180" s="142"/>
      <c r="L180" s="142"/>
    </row>
    <row r="181" spans="1:12" ht="22.5" hidden="1">
      <c r="A181" s="139" t="s">
        <v>99</v>
      </c>
      <c r="B181" s="140" t="s">
        <v>246</v>
      </c>
      <c r="C181" s="140" t="s">
        <v>101</v>
      </c>
      <c r="D181" s="140" t="s">
        <v>91</v>
      </c>
      <c r="E181" s="140" t="s">
        <v>224</v>
      </c>
      <c r="F181" s="140" t="s">
        <v>8</v>
      </c>
      <c r="G181" s="140" t="s">
        <v>49</v>
      </c>
      <c r="H181" s="141">
        <v>43040</v>
      </c>
      <c r="I181" s="141">
        <v>200</v>
      </c>
      <c r="J181" s="182">
        <f>J182</f>
        <v>0</v>
      </c>
      <c r="K181" s="142"/>
      <c r="L181" s="142"/>
    </row>
    <row r="182" spans="1:12" ht="33.75" hidden="1">
      <c r="A182" s="139" t="s">
        <v>63</v>
      </c>
      <c r="B182" s="140" t="s">
        <v>246</v>
      </c>
      <c r="C182" s="140" t="s">
        <v>101</v>
      </c>
      <c r="D182" s="140" t="s">
        <v>91</v>
      </c>
      <c r="E182" s="140" t="s">
        <v>224</v>
      </c>
      <c r="F182" s="140" t="s">
        <v>8</v>
      </c>
      <c r="G182" s="140" t="s">
        <v>49</v>
      </c>
      <c r="H182" s="141">
        <v>43040</v>
      </c>
      <c r="I182" s="141">
        <v>240</v>
      </c>
      <c r="J182" s="182">
        <f>J183</f>
        <v>0</v>
      </c>
      <c r="K182" s="142"/>
      <c r="L182" s="142"/>
    </row>
    <row r="183" spans="1:12" hidden="1">
      <c r="A183" s="150" t="s">
        <v>290</v>
      </c>
      <c r="B183" s="146" t="s">
        <v>246</v>
      </c>
      <c r="C183" s="146" t="s">
        <v>101</v>
      </c>
      <c r="D183" s="146" t="s">
        <v>91</v>
      </c>
      <c r="E183" s="146" t="s">
        <v>224</v>
      </c>
      <c r="F183" s="146" t="s">
        <v>8</v>
      </c>
      <c r="G183" s="146" t="s">
        <v>49</v>
      </c>
      <c r="H183" s="147">
        <v>43040</v>
      </c>
      <c r="I183" s="147">
        <v>244</v>
      </c>
      <c r="J183" s="183">
        <f>'Приложение 2 Сабанчеево'!J183</f>
        <v>0</v>
      </c>
      <c r="K183" s="148"/>
      <c r="L183" s="148"/>
    </row>
    <row r="184" spans="1:12" ht="67.5">
      <c r="A184" s="79" t="s">
        <v>218</v>
      </c>
      <c r="B184" s="80" t="s">
        <v>223</v>
      </c>
      <c r="C184" s="80" t="s">
        <v>101</v>
      </c>
      <c r="D184" s="80" t="s">
        <v>91</v>
      </c>
      <c r="E184" s="80" t="s">
        <v>224</v>
      </c>
      <c r="F184" s="80" t="s">
        <v>8</v>
      </c>
      <c r="G184" s="80" t="s">
        <v>89</v>
      </c>
      <c r="H184" s="81"/>
      <c r="I184" s="81"/>
      <c r="J184" s="82">
        <f>J185</f>
        <v>0</v>
      </c>
      <c r="K184" s="82">
        <f>K185</f>
        <v>50</v>
      </c>
      <c r="L184" s="82">
        <f>L185</f>
        <v>50</v>
      </c>
    </row>
    <row r="185" spans="1:12">
      <c r="A185" s="79" t="s">
        <v>110</v>
      </c>
      <c r="B185" s="80" t="s">
        <v>223</v>
      </c>
      <c r="C185" s="80" t="s">
        <v>101</v>
      </c>
      <c r="D185" s="80" t="s">
        <v>91</v>
      </c>
      <c r="E185" s="80" t="s">
        <v>224</v>
      </c>
      <c r="F185" s="80" t="s">
        <v>8</v>
      </c>
      <c r="G185" s="80" t="s">
        <v>89</v>
      </c>
      <c r="H185" s="81">
        <v>43040</v>
      </c>
      <c r="I185" s="81"/>
      <c r="J185" s="82">
        <f t="shared" ref="J185:L187" si="30">J186</f>
        <v>0</v>
      </c>
      <c r="K185" s="82">
        <f t="shared" si="30"/>
        <v>50</v>
      </c>
      <c r="L185" s="82">
        <f t="shared" si="30"/>
        <v>50</v>
      </c>
    </row>
    <row r="186" spans="1:12" ht="33.75">
      <c r="A186" s="79" t="s">
        <v>62</v>
      </c>
      <c r="B186" s="80" t="s">
        <v>223</v>
      </c>
      <c r="C186" s="80" t="s">
        <v>101</v>
      </c>
      <c r="D186" s="80" t="s">
        <v>91</v>
      </c>
      <c r="E186" s="80" t="s">
        <v>224</v>
      </c>
      <c r="F186" s="80" t="s">
        <v>8</v>
      </c>
      <c r="G186" s="80" t="s">
        <v>89</v>
      </c>
      <c r="H186" s="81">
        <v>43040</v>
      </c>
      <c r="I186" s="81">
        <v>200</v>
      </c>
      <c r="J186" s="82">
        <f t="shared" si="30"/>
        <v>0</v>
      </c>
      <c r="K186" s="82">
        <f t="shared" si="30"/>
        <v>50</v>
      </c>
      <c r="L186" s="82">
        <f t="shared" si="30"/>
        <v>50</v>
      </c>
    </row>
    <row r="187" spans="1:12" ht="33.75">
      <c r="A187" s="79" t="s">
        <v>63</v>
      </c>
      <c r="B187" s="80" t="s">
        <v>223</v>
      </c>
      <c r="C187" s="80" t="s">
        <v>101</v>
      </c>
      <c r="D187" s="80" t="s">
        <v>91</v>
      </c>
      <c r="E187" s="80" t="s">
        <v>224</v>
      </c>
      <c r="F187" s="80" t="s">
        <v>8</v>
      </c>
      <c r="G187" s="80" t="s">
        <v>89</v>
      </c>
      <c r="H187" s="81">
        <v>43040</v>
      </c>
      <c r="I187" s="81">
        <v>240</v>
      </c>
      <c r="J187" s="82">
        <f t="shared" si="30"/>
        <v>0</v>
      </c>
      <c r="K187" s="82">
        <f t="shared" si="30"/>
        <v>50</v>
      </c>
      <c r="L187" s="82">
        <f t="shared" si="30"/>
        <v>50</v>
      </c>
    </row>
    <row r="188" spans="1:12">
      <c r="A188" s="150" t="s">
        <v>64</v>
      </c>
      <c r="B188" s="146" t="s">
        <v>223</v>
      </c>
      <c r="C188" s="146" t="s">
        <v>101</v>
      </c>
      <c r="D188" s="146" t="s">
        <v>91</v>
      </c>
      <c r="E188" s="146" t="s">
        <v>224</v>
      </c>
      <c r="F188" s="146" t="s">
        <v>8</v>
      </c>
      <c r="G188" s="146" t="s">
        <v>89</v>
      </c>
      <c r="H188" s="147">
        <v>43040</v>
      </c>
      <c r="I188" s="147">
        <v>244</v>
      </c>
      <c r="J188" s="148">
        <f>'Приложение 2 Сабанчеево'!J188</f>
        <v>0</v>
      </c>
      <c r="K188" s="148">
        <f>'Приложение 2 Сабанчеево'!K188</f>
        <v>50</v>
      </c>
      <c r="L188" s="148">
        <f>'Приложение 2 Сабанчеево'!L188</f>
        <v>50</v>
      </c>
    </row>
    <row r="189" spans="1:12" ht="22.5">
      <c r="A189" s="79" t="s">
        <v>219</v>
      </c>
      <c r="B189" s="80" t="s">
        <v>223</v>
      </c>
      <c r="C189" s="80" t="s">
        <v>101</v>
      </c>
      <c r="D189" s="80" t="s">
        <v>91</v>
      </c>
      <c r="E189" s="80" t="s">
        <v>224</v>
      </c>
      <c r="F189" s="80" t="s">
        <v>9</v>
      </c>
      <c r="G189" s="80" t="s">
        <v>81</v>
      </c>
      <c r="H189" s="81"/>
      <c r="I189" s="81"/>
      <c r="J189" s="82">
        <f>J190+J195+J200+J205+J210+J215</f>
        <v>260</v>
      </c>
      <c r="K189" s="82">
        <f>K190+K195+K200+K205+K210</f>
        <v>263.5</v>
      </c>
      <c r="L189" s="82">
        <f>L190+L195+L200+L205+L210</f>
        <v>223</v>
      </c>
    </row>
    <row r="190" spans="1:12" ht="45">
      <c r="A190" s="79" t="s">
        <v>103</v>
      </c>
      <c r="B190" s="80">
        <v>909</v>
      </c>
      <c r="C190" s="80" t="s">
        <v>101</v>
      </c>
      <c r="D190" s="80" t="s">
        <v>91</v>
      </c>
      <c r="E190" s="80" t="s">
        <v>224</v>
      </c>
      <c r="F190" s="80" t="s">
        <v>9</v>
      </c>
      <c r="G190" s="80" t="s">
        <v>49</v>
      </c>
      <c r="H190" s="81"/>
      <c r="I190" s="81"/>
      <c r="J190" s="82">
        <f>J191</f>
        <v>260</v>
      </c>
      <c r="K190" s="82">
        <f>K191</f>
        <v>206.3</v>
      </c>
      <c r="L190" s="82">
        <f>L191</f>
        <v>151.19999999999999</v>
      </c>
    </row>
    <row r="191" spans="1:12">
      <c r="A191" s="79" t="s">
        <v>104</v>
      </c>
      <c r="B191" s="80">
        <v>909</v>
      </c>
      <c r="C191" s="80" t="s">
        <v>101</v>
      </c>
      <c r="D191" s="80" t="s">
        <v>91</v>
      </c>
      <c r="E191" s="80" t="s">
        <v>224</v>
      </c>
      <c r="F191" s="80" t="s">
        <v>9</v>
      </c>
      <c r="G191" s="80" t="s">
        <v>49</v>
      </c>
      <c r="H191" s="81" t="s">
        <v>105</v>
      </c>
      <c r="I191" s="81"/>
      <c r="J191" s="82">
        <f>J193</f>
        <v>260</v>
      </c>
      <c r="K191" s="82">
        <f>K193</f>
        <v>206.3</v>
      </c>
      <c r="L191" s="82">
        <f>L193</f>
        <v>151.19999999999999</v>
      </c>
    </row>
    <row r="192" spans="1:12" ht="33.75">
      <c r="A192" s="79" t="s">
        <v>62</v>
      </c>
      <c r="B192" s="80">
        <v>909</v>
      </c>
      <c r="C192" s="80" t="s">
        <v>101</v>
      </c>
      <c r="D192" s="80" t="s">
        <v>91</v>
      </c>
      <c r="E192" s="80" t="s">
        <v>224</v>
      </c>
      <c r="F192" s="80" t="s">
        <v>9</v>
      </c>
      <c r="G192" s="80" t="s">
        <v>49</v>
      </c>
      <c r="H192" s="81" t="s">
        <v>105</v>
      </c>
      <c r="I192" s="81">
        <v>200</v>
      </c>
      <c r="J192" s="82">
        <f t="shared" ref="J192:L193" si="31">J193</f>
        <v>260</v>
      </c>
      <c r="K192" s="82">
        <f t="shared" si="31"/>
        <v>206.3</v>
      </c>
      <c r="L192" s="82">
        <f t="shared" si="31"/>
        <v>151.19999999999999</v>
      </c>
    </row>
    <row r="193" spans="1:12" ht="33.75">
      <c r="A193" s="79" t="s">
        <v>63</v>
      </c>
      <c r="B193" s="80">
        <v>909</v>
      </c>
      <c r="C193" s="80" t="s">
        <v>101</v>
      </c>
      <c r="D193" s="80" t="s">
        <v>91</v>
      </c>
      <c r="E193" s="80" t="s">
        <v>224</v>
      </c>
      <c r="F193" s="80" t="s">
        <v>9</v>
      </c>
      <c r="G193" s="80" t="s">
        <v>49</v>
      </c>
      <c r="H193" s="81" t="s">
        <v>105</v>
      </c>
      <c r="I193" s="81">
        <v>240</v>
      </c>
      <c r="J193" s="82">
        <f t="shared" si="31"/>
        <v>260</v>
      </c>
      <c r="K193" s="82">
        <f t="shared" si="31"/>
        <v>206.3</v>
      </c>
      <c r="L193" s="82">
        <f t="shared" si="31"/>
        <v>151.19999999999999</v>
      </c>
    </row>
    <row r="194" spans="1:12">
      <c r="A194" s="87" t="s">
        <v>66</v>
      </c>
      <c r="B194" s="84">
        <v>909</v>
      </c>
      <c r="C194" s="84" t="s">
        <v>101</v>
      </c>
      <c r="D194" s="84" t="s">
        <v>91</v>
      </c>
      <c r="E194" s="84" t="s">
        <v>224</v>
      </c>
      <c r="F194" s="84" t="s">
        <v>9</v>
      </c>
      <c r="G194" s="84" t="s">
        <v>49</v>
      </c>
      <c r="H194" s="85" t="s">
        <v>105</v>
      </c>
      <c r="I194" s="85">
        <v>247</v>
      </c>
      <c r="J194" s="86">
        <f>'Приложение 2 Сабанчеево'!J194</f>
        <v>260</v>
      </c>
      <c r="K194" s="86">
        <f>'Приложение 2 Сабанчеево'!K194</f>
        <v>206.3</v>
      </c>
      <c r="L194" s="86">
        <f>'Приложение 2 Сабанчеево'!L194</f>
        <v>151.19999999999999</v>
      </c>
    </row>
    <row r="195" spans="1:12" ht="22.5" hidden="1">
      <c r="A195" s="79" t="s">
        <v>220</v>
      </c>
      <c r="B195" s="80">
        <v>909</v>
      </c>
      <c r="C195" s="80" t="s">
        <v>101</v>
      </c>
      <c r="D195" s="80" t="s">
        <v>91</v>
      </c>
      <c r="E195" s="80" t="s">
        <v>224</v>
      </c>
      <c r="F195" s="80" t="s">
        <v>9</v>
      </c>
      <c r="G195" s="80" t="s">
        <v>89</v>
      </c>
      <c r="H195" s="81"/>
      <c r="I195" s="81"/>
      <c r="J195" s="82">
        <f>J196</f>
        <v>0</v>
      </c>
      <c r="K195" s="82">
        <f>K196</f>
        <v>0</v>
      </c>
      <c r="L195" s="82">
        <f>L196</f>
        <v>0</v>
      </c>
    </row>
    <row r="196" spans="1:12" hidden="1">
      <c r="A196" s="79" t="s">
        <v>106</v>
      </c>
      <c r="B196" s="80">
        <v>909</v>
      </c>
      <c r="C196" s="80" t="s">
        <v>101</v>
      </c>
      <c r="D196" s="80" t="s">
        <v>91</v>
      </c>
      <c r="E196" s="80" t="s">
        <v>224</v>
      </c>
      <c r="F196" s="80" t="s">
        <v>9</v>
      </c>
      <c r="G196" s="80" t="s">
        <v>89</v>
      </c>
      <c r="H196" s="81" t="s">
        <v>107</v>
      </c>
      <c r="I196" s="81"/>
      <c r="J196" s="82">
        <f>J197</f>
        <v>0</v>
      </c>
      <c r="K196" s="82">
        <f t="shared" ref="J196:L198" si="32">K197</f>
        <v>0</v>
      </c>
      <c r="L196" s="82">
        <f t="shared" si="32"/>
        <v>0</v>
      </c>
    </row>
    <row r="197" spans="1:12" ht="33.75" hidden="1">
      <c r="A197" s="79" t="s">
        <v>62</v>
      </c>
      <c r="B197" s="80">
        <v>909</v>
      </c>
      <c r="C197" s="80" t="s">
        <v>101</v>
      </c>
      <c r="D197" s="80" t="s">
        <v>91</v>
      </c>
      <c r="E197" s="80" t="s">
        <v>224</v>
      </c>
      <c r="F197" s="80" t="s">
        <v>9</v>
      </c>
      <c r="G197" s="80" t="s">
        <v>89</v>
      </c>
      <c r="H197" s="81" t="s">
        <v>107</v>
      </c>
      <c r="I197" s="81">
        <v>200</v>
      </c>
      <c r="J197" s="82">
        <f>J198</f>
        <v>0</v>
      </c>
      <c r="K197" s="82">
        <f>K198</f>
        <v>0</v>
      </c>
      <c r="L197" s="82">
        <f>L198</f>
        <v>0</v>
      </c>
    </row>
    <row r="198" spans="1:12" ht="33.75" hidden="1">
      <c r="A198" s="79" t="s">
        <v>63</v>
      </c>
      <c r="B198" s="80">
        <v>909</v>
      </c>
      <c r="C198" s="80" t="s">
        <v>101</v>
      </c>
      <c r="D198" s="80" t="s">
        <v>91</v>
      </c>
      <c r="E198" s="80" t="s">
        <v>224</v>
      </c>
      <c r="F198" s="80" t="s">
        <v>9</v>
      </c>
      <c r="G198" s="80" t="s">
        <v>89</v>
      </c>
      <c r="H198" s="81" t="s">
        <v>107</v>
      </c>
      <c r="I198" s="81">
        <v>240</v>
      </c>
      <c r="J198" s="82">
        <f t="shared" si="32"/>
        <v>0</v>
      </c>
      <c r="K198" s="82">
        <f t="shared" si="32"/>
        <v>0</v>
      </c>
      <c r="L198" s="82">
        <f t="shared" si="32"/>
        <v>0</v>
      </c>
    </row>
    <row r="199" spans="1:12" hidden="1">
      <c r="A199" s="83" t="s">
        <v>64</v>
      </c>
      <c r="B199" s="84">
        <v>909</v>
      </c>
      <c r="C199" s="84" t="s">
        <v>101</v>
      </c>
      <c r="D199" s="84" t="s">
        <v>91</v>
      </c>
      <c r="E199" s="84" t="s">
        <v>224</v>
      </c>
      <c r="F199" s="84" t="s">
        <v>9</v>
      </c>
      <c r="G199" s="84" t="s">
        <v>89</v>
      </c>
      <c r="H199" s="85" t="s">
        <v>107</v>
      </c>
      <c r="I199" s="85">
        <v>244</v>
      </c>
      <c r="J199" s="86">
        <f>'Приложение 2 Сабанчеево'!J199</f>
        <v>0</v>
      </c>
      <c r="K199" s="86">
        <f>'Приложение 2 Сабанчеево'!K199</f>
        <v>0</v>
      </c>
      <c r="L199" s="86">
        <f>'Приложение 2 Сабанчеево'!L199</f>
        <v>0</v>
      </c>
    </row>
    <row r="200" spans="1:12" ht="22.5" hidden="1">
      <c r="A200" s="79" t="s">
        <v>225</v>
      </c>
      <c r="B200" s="80">
        <v>909</v>
      </c>
      <c r="C200" s="80" t="s">
        <v>101</v>
      </c>
      <c r="D200" s="80" t="s">
        <v>91</v>
      </c>
      <c r="E200" s="80" t="s">
        <v>224</v>
      </c>
      <c r="F200" s="80" t="s">
        <v>9</v>
      </c>
      <c r="G200" s="80" t="s">
        <v>91</v>
      </c>
      <c r="H200" s="81"/>
      <c r="I200" s="81"/>
      <c r="J200" s="82">
        <f>J201</f>
        <v>0</v>
      </c>
      <c r="K200" s="82">
        <f>K201</f>
        <v>0</v>
      </c>
      <c r="L200" s="82">
        <f>L201</f>
        <v>0</v>
      </c>
    </row>
    <row r="201" spans="1:12" ht="22.5" hidden="1">
      <c r="A201" s="79" t="s">
        <v>108</v>
      </c>
      <c r="B201" s="80">
        <v>909</v>
      </c>
      <c r="C201" s="80" t="s">
        <v>101</v>
      </c>
      <c r="D201" s="80" t="s">
        <v>91</v>
      </c>
      <c r="E201" s="80" t="s">
        <v>224</v>
      </c>
      <c r="F201" s="80" t="s">
        <v>9</v>
      </c>
      <c r="G201" s="80" t="s">
        <v>91</v>
      </c>
      <c r="H201" s="81" t="s">
        <v>109</v>
      </c>
      <c r="I201" s="81"/>
      <c r="J201" s="82">
        <f>J202</f>
        <v>0</v>
      </c>
      <c r="K201" s="82">
        <f t="shared" ref="K201:L203" si="33">K202</f>
        <v>0</v>
      </c>
      <c r="L201" s="82">
        <f t="shared" si="33"/>
        <v>0</v>
      </c>
    </row>
    <row r="202" spans="1:12" ht="33.75" hidden="1">
      <c r="A202" s="79" t="s">
        <v>62</v>
      </c>
      <c r="B202" s="80">
        <v>909</v>
      </c>
      <c r="C202" s="80" t="s">
        <v>101</v>
      </c>
      <c r="D202" s="80" t="s">
        <v>91</v>
      </c>
      <c r="E202" s="80" t="s">
        <v>224</v>
      </c>
      <c r="F202" s="80" t="s">
        <v>9</v>
      </c>
      <c r="G202" s="80" t="s">
        <v>91</v>
      </c>
      <c r="H202" s="81" t="s">
        <v>109</v>
      </c>
      <c r="I202" s="81">
        <v>200</v>
      </c>
      <c r="J202" s="82">
        <f>J203</f>
        <v>0</v>
      </c>
      <c r="K202" s="82">
        <f>K203</f>
        <v>0</v>
      </c>
      <c r="L202" s="82">
        <f>L203</f>
        <v>0</v>
      </c>
    </row>
    <row r="203" spans="1:12" ht="33.75" hidden="1">
      <c r="A203" s="79" t="s">
        <v>63</v>
      </c>
      <c r="B203" s="80">
        <v>909</v>
      </c>
      <c r="C203" s="80" t="s">
        <v>101</v>
      </c>
      <c r="D203" s="80" t="s">
        <v>91</v>
      </c>
      <c r="E203" s="80" t="s">
        <v>224</v>
      </c>
      <c r="F203" s="80" t="s">
        <v>9</v>
      </c>
      <c r="G203" s="80" t="s">
        <v>91</v>
      </c>
      <c r="H203" s="81" t="s">
        <v>109</v>
      </c>
      <c r="I203" s="81">
        <v>240</v>
      </c>
      <c r="J203" s="82">
        <f>J204</f>
        <v>0</v>
      </c>
      <c r="K203" s="82">
        <f t="shared" si="33"/>
        <v>0</v>
      </c>
      <c r="L203" s="82">
        <f t="shared" si="33"/>
        <v>0</v>
      </c>
    </row>
    <row r="204" spans="1:12" hidden="1">
      <c r="A204" s="83" t="s">
        <v>64</v>
      </c>
      <c r="B204" s="84">
        <v>909</v>
      </c>
      <c r="C204" s="84" t="s">
        <v>101</v>
      </c>
      <c r="D204" s="84" t="s">
        <v>91</v>
      </c>
      <c r="E204" s="84" t="s">
        <v>224</v>
      </c>
      <c r="F204" s="84" t="s">
        <v>9</v>
      </c>
      <c r="G204" s="84" t="s">
        <v>91</v>
      </c>
      <c r="H204" s="85" t="s">
        <v>109</v>
      </c>
      <c r="I204" s="85">
        <v>244</v>
      </c>
      <c r="J204" s="86">
        <f>'Приложение 2 Сабанчеево'!J204</f>
        <v>0</v>
      </c>
      <c r="K204" s="86">
        <f>'Приложение 2 Сабанчеево'!K204</f>
        <v>0</v>
      </c>
      <c r="L204" s="86">
        <f>'Приложение 2 Сабанчеево'!L204</f>
        <v>0</v>
      </c>
    </row>
    <row r="205" spans="1:12" ht="33.75" hidden="1">
      <c r="A205" s="79" t="s">
        <v>221</v>
      </c>
      <c r="B205" s="80">
        <v>909</v>
      </c>
      <c r="C205" s="80" t="s">
        <v>101</v>
      </c>
      <c r="D205" s="80" t="s">
        <v>91</v>
      </c>
      <c r="E205" s="80" t="s">
        <v>224</v>
      </c>
      <c r="F205" s="80" t="s">
        <v>9</v>
      </c>
      <c r="G205" s="80" t="s">
        <v>51</v>
      </c>
      <c r="H205" s="81"/>
      <c r="I205" s="81"/>
      <c r="J205" s="82">
        <f>J206</f>
        <v>0</v>
      </c>
      <c r="K205" s="82">
        <f>K206</f>
        <v>0</v>
      </c>
      <c r="L205" s="82">
        <f>L206</f>
        <v>0</v>
      </c>
    </row>
    <row r="206" spans="1:12" hidden="1">
      <c r="A206" s="79" t="s">
        <v>110</v>
      </c>
      <c r="B206" s="80">
        <v>909</v>
      </c>
      <c r="C206" s="80" t="s">
        <v>101</v>
      </c>
      <c r="D206" s="80" t="s">
        <v>91</v>
      </c>
      <c r="E206" s="80" t="s">
        <v>224</v>
      </c>
      <c r="F206" s="80" t="s">
        <v>9</v>
      </c>
      <c r="G206" s="80" t="s">
        <v>51</v>
      </c>
      <c r="H206" s="81" t="s">
        <v>111</v>
      </c>
      <c r="I206" s="81"/>
      <c r="J206" s="82">
        <f>J207</f>
        <v>0</v>
      </c>
      <c r="K206" s="82">
        <f t="shared" ref="J206:L208" si="34">K207</f>
        <v>0</v>
      </c>
      <c r="L206" s="82">
        <f t="shared" si="34"/>
        <v>0</v>
      </c>
    </row>
    <row r="207" spans="1:12" ht="33.75" hidden="1">
      <c r="A207" s="79" t="s">
        <v>62</v>
      </c>
      <c r="B207" s="80">
        <v>909</v>
      </c>
      <c r="C207" s="80" t="s">
        <v>101</v>
      </c>
      <c r="D207" s="80" t="s">
        <v>91</v>
      </c>
      <c r="E207" s="80" t="s">
        <v>224</v>
      </c>
      <c r="F207" s="80" t="s">
        <v>9</v>
      </c>
      <c r="G207" s="80" t="s">
        <v>51</v>
      </c>
      <c r="H207" s="81" t="s">
        <v>111</v>
      </c>
      <c r="I207" s="81">
        <v>200</v>
      </c>
      <c r="J207" s="82">
        <f>J208</f>
        <v>0</v>
      </c>
      <c r="K207" s="82">
        <f>K208</f>
        <v>0</v>
      </c>
      <c r="L207" s="82">
        <f>L208</f>
        <v>0</v>
      </c>
    </row>
    <row r="208" spans="1:12" ht="33.75" hidden="1">
      <c r="A208" s="79" t="s">
        <v>63</v>
      </c>
      <c r="B208" s="80">
        <v>909</v>
      </c>
      <c r="C208" s="80" t="s">
        <v>101</v>
      </c>
      <c r="D208" s="80" t="s">
        <v>91</v>
      </c>
      <c r="E208" s="80" t="s">
        <v>224</v>
      </c>
      <c r="F208" s="80" t="s">
        <v>9</v>
      </c>
      <c r="G208" s="80" t="s">
        <v>51</v>
      </c>
      <c r="H208" s="81" t="s">
        <v>111</v>
      </c>
      <c r="I208" s="81">
        <v>240</v>
      </c>
      <c r="J208" s="82">
        <f t="shared" si="34"/>
        <v>0</v>
      </c>
      <c r="K208" s="82">
        <f t="shared" si="34"/>
        <v>0</v>
      </c>
      <c r="L208" s="82">
        <f t="shared" si="34"/>
        <v>0</v>
      </c>
    </row>
    <row r="209" spans="1:12" hidden="1">
      <c r="A209" s="83" t="s">
        <v>64</v>
      </c>
      <c r="B209" s="84">
        <v>909</v>
      </c>
      <c r="C209" s="84" t="s">
        <v>101</v>
      </c>
      <c r="D209" s="84" t="s">
        <v>91</v>
      </c>
      <c r="E209" s="84" t="s">
        <v>224</v>
      </c>
      <c r="F209" s="84" t="s">
        <v>9</v>
      </c>
      <c r="G209" s="84" t="s">
        <v>51</v>
      </c>
      <c r="H209" s="85" t="s">
        <v>111</v>
      </c>
      <c r="I209" s="85">
        <v>244</v>
      </c>
      <c r="J209" s="86">
        <f>'Приложение 2 Сабанчеево'!J209</f>
        <v>0</v>
      </c>
      <c r="K209" s="86">
        <f>'Приложение 2 Сабанчеево'!K209</f>
        <v>0</v>
      </c>
      <c r="L209" s="86">
        <f>'Приложение 2 Сабанчеево'!L209</f>
        <v>0</v>
      </c>
    </row>
    <row r="210" spans="1:12" ht="33.75">
      <c r="A210" s="79" t="s">
        <v>222</v>
      </c>
      <c r="B210" s="80">
        <v>909</v>
      </c>
      <c r="C210" s="80" t="s">
        <v>101</v>
      </c>
      <c r="D210" s="80" t="s">
        <v>91</v>
      </c>
      <c r="E210" s="80" t="s">
        <v>224</v>
      </c>
      <c r="F210" s="80" t="s">
        <v>9</v>
      </c>
      <c r="G210" s="80" t="s">
        <v>101</v>
      </c>
      <c r="H210" s="81"/>
      <c r="I210" s="81"/>
      <c r="J210" s="82">
        <f>J211</f>
        <v>0</v>
      </c>
      <c r="K210" s="82">
        <f>K211</f>
        <v>57.2</v>
      </c>
      <c r="L210" s="82">
        <f>L211</f>
        <v>71.8</v>
      </c>
    </row>
    <row r="211" spans="1:12">
      <c r="A211" s="79" t="s">
        <v>110</v>
      </c>
      <c r="B211" s="80" t="s">
        <v>226</v>
      </c>
      <c r="C211" s="80" t="s">
        <v>101</v>
      </c>
      <c r="D211" s="80" t="s">
        <v>91</v>
      </c>
      <c r="E211" s="80" t="s">
        <v>224</v>
      </c>
      <c r="F211" s="80" t="s">
        <v>9</v>
      </c>
      <c r="G211" s="80" t="s">
        <v>101</v>
      </c>
      <c r="H211" s="81">
        <v>43040</v>
      </c>
      <c r="I211" s="81"/>
      <c r="J211" s="82">
        <f t="shared" ref="J211:L213" si="35">J212</f>
        <v>0</v>
      </c>
      <c r="K211" s="82">
        <f t="shared" si="35"/>
        <v>57.2</v>
      </c>
      <c r="L211" s="82">
        <f t="shared" si="35"/>
        <v>71.8</v>
      </c>
    </row>
    <row r="212" spans="1:12" ht="33.75">
      <c r="A212" s="79" t="s">
        <v>62</v>
      </c>
      <c r="B212" s="80" t="s">
        <v>223</v>
      </c>
      <c r="C212" s="80" t="s">
        <v>101</v>
      </c>
      <c r="D212" s="80" t="s">
        <v>91</v>
      </c>
      <c r="E212" s="80" t="s">
        <v>224</v>
      </c>
      <c r="F212" s="80" t="s">
        <v>9</v>
      </c>
      <c r="G212" s="80" t="s">
        <v>101</v>
      </c>
      <c r="H212" s="81">
        <v>43040</v>
      </c>
      <c r="I212" s="81">
        <v>200</v>
      </c>
      <c r="J212" s="82">
        <f t="shared" si="35"/>
        <v>0</v>
      </c>
      <c r="K212" s="82">
        <f t="shared" si="35"/>
        <v>57.2</v>
      </c>
      <c r="L212" s="82">
        <f t="shared" si="35"/>
        <v>71.8</v>
      </c>
    </row>
    <row r="213" spans="1:12" ht="33.75">
      <c r="A213" s="79" t="s">
        <v>63</v>
      </c>
      <c r="B213" s="80" t="s">
        <v>223</v>
      </c>
      <c r="C213" s="80" t="s">
        <v>101</v>
      </c>
      <c r="D213" s="80" t="s">
        <v>91</v>
      </c>
      <c r="E213" s="80" t="s">
        <v>224</v>
      </c>
      <c r="F213" s="80" t="s">
        <v>9</v>
      </c>
      <c r="G213" s="80" t="s">
        <v>101</v>
      </c>
      <c r="H213" s="81">
        <v>43040</v>
      </c>
      <c r="I213" s="81">
        <v>240</v>
      </c>
      <c r="J213" s="82">
        <f t="shared" si="35"/>
        <v>0</v>
      </c>
      <c r="K213" s="82">
        <f t="shared" si="35"/>
        <v>57.2</v>
      </c>
      <c r="L213" s="82">
        <f t="shared" si="35"/>
        <v>71.8</v>
      </c>
    </row>
    <row r="214" spans="1:12">
      <c r="A214" s="150" t="s">
        <v>64</v>
      </c>
      <c r="B214" s="146" t="s">
        <v>223</v>
      </c>
      <c r="C214" s="146" t="s">
        <v>101</v>
      </c>
      <c r="D214" s="146" t="s">
        <v>91</v>
      </c>
      <c r="E214" s="146" t="s">
        <v>224</v>
      </c>
      <c r="F214" s="146" t="s">
        <v>9</v>
      </c>
      <c r="G214" s="146" t="s">
        <v>101</v>
      </c>
      <c r="H214" s="147">
        <v>43040</v>
      </c>
      <c r="I214" s="147">
        <v>244</v>
      </c>
      <c r="J214" s="148">
        <f>'Приложение 2 Сабанчеево'!J214</f>
        <v>0</v>
      </c>
      <c r="K214" s="148">
        <f>'Приложение 2 Сабанчеево'!K214</f>
        <v>57.2</v>
      </c>
      <c r="L214" s="148">
        <f>'Приложение 2 Сабанчеево'!L214</f>
        <v>71.8</v>
      </c>
    </row>
    <row r="215" spans="1:12" s="144" customFormat="1" ht="45" hidden="1">
      <c r="A215" s="139" t="s">
        <v>252</v>
      </c>
      <c r="B215" s="140"/>
      <c r="C215" s="140" t="s">
        <v>101</v>
      </c>
      <c r="D215" s="140" t="s">
        <v>91</v>
      </c>
      <c r="E215" s="140" t="s">
        <v>224</v>
      </c>
      <c r="F215" s="140" t="s">
        <v>9</v>
      </c>
      <c r="G215" s="140" t="s">
        <v>115</v>
      </c>
      <c r="H215" s="141"/>
      <c r="I215" s="141"/>
      <c r="J215" s="142">
        <f>J216+J220+J224</f>
        <v>0</v>
      </c>
      <c r="K215" s="142"/>
      <c r="L215" s="142"/>
    </row>
    <row r="216" spans="1:12" s="144" customFormat="1" ht="18" hidden="1" customHeight="1">
      <c r="A216" s="139" t="s">
        <v>108</v>
      </c>
      <c r="B216" s="140"/>
      <c r="C216" s="140" t="s">
        <v>101</v>
      </c>
      <c r="D216" s="140" t="s">
        <v>91</v>
      </c>
      <c r="E216" s="140" t="s">
        <v>224</v>
      </c>
      <c r="F216" s="140" t="s">
        <v>9</v>
      </c>
      <c r="G216" s="140" t="s">
        <v>115</v>
      </c>
      <c r="H216" s="141">
        <v>43030</v>
      </c>
      <c r="I216" s="141"/>
      <c r="J216" s="142">
        <f>J217</f>
        <v>0</v>
      </c>
      <c r="K216" s="142"/>
      <c r="L216" s="142"/>
    </row>
    <row r="217" spans="1:12" s="144" customFormat="1" ht="33.75" hidden="1">
      <c r="A217" s="139" t="s">
        <v>62</v>
      </c>
      <c r="B217" s="140"/>
      <c r="C217" s="140" t="s">
        <v>101</v>
      </c>
      <c r="D217" s="140" t="s">
        <v>91</v>
      </c>
      <c r="E217" s="140" t="s">
        <v>224</v>
      </c>
      <c r="F217" s="140" t="s">
        <v>9</v>
      </c>
      <c r="G217" s="140" t="s">
        <v>115</v>
      </c>
      <c r="H217" s="141">
        <v>43030</v>
      </c>
      <c r="I217" s="141">
        <v>200</v>
      </c>
      <c r="J217" s="142">
        <f>J218</f>
        <v>0</v>
      </c>
      <c r="K217" s="142"/>
      <c r="L217" s="142"/>
    </row>
    <row r="218" spans="1:12" s="144" customFormat="1" ht="33.75" hidden="1">
      <c r="A218" s="139" t="s">
        <v>63</v>
      </c>
      <c r="B218" s="140"/>
      <c r="C218" s="140" t="s">
        <v>101</v>
      </c>
      <c r="D218" s="140" t="s">
        <v>91</v>
      </c>
      <c r="E218" s="140" t="s">
        <v>224</v>
      </c>
      <c r="F218" s="140" t="s">
        <v>9</v>
      </c>
      <c r="G218" s="140" t="s">
        <v>115</v>
      </c>
      <c r="H218" s="141">
        <v>43030</v>
      </c>
      <c r="I218" s="141">
        <v>240</v>
      </c>
      <c r="J218" s="142">
        <f>J219</f>
        <v>0</v>
      </c>
      <c r="K218" s="142"/>
      <c r="L218" s="142"/>
    </row>
    <row r="219" spans="1:12" hidden="1">
      <c r="A219" s="150" t="s">
        <v>64</v>
      </c>
      <c r="B219" s="146"/>
      <c r="C219" s="146" t="s">
        <v>101</v>
      </c>
      <c r="D219" s="146" t="s">
        <v>91</v>
      </c>
      <c r="E219" s="146" t="s">
        <v>224</v>
      </c>
      <c r="F219" s="146" t="s">
        <v>9</v>
      </c>
      <c r="G219" s="146" t="s">
        <v>115</v>
      </c>
      <c r="H219" s="147">
        <v>43030</v>
      </c>
      <c r="I219" s="147">
        <v>244</v>
      </c>
      <c r="J219" s="148">
        <f>'Приложение 2 Сабанчеево'!J219</f>
        <v>0</v>
      </c>
      <c r="K219" s="148"/>
      <c r="L219" s="148"/>
    </row>
    <row r="220" spans="1:12" s="144" customFormat="1" hidden="1">
      <c r="A220" s="139" t="s">
        <v>110</v>
      </c>
      <c r="B220" s="140"/>
      <c r="C220" s="140" t="s">
        <v>101</v>
      </c>
      <c r="D220" s="140" t="s">
        <v>91</v>
      </c>
      <c r="E220" s="140" t="s">
        <v>224</v>
      </c>
      <c r="F220" s="140" t="s">
        <v>9</v>
      </c>
      <c r="G220" s="140" t="s">
        <v>115</v>
      </c>
      <c r="H220" s="141">
        <v>43040</v>
      </c>
      <c r="I220" s="141"/>
      <c r="J220" s="142">
        <f>J221</f>
        <v>0</v>
      </c>
      <c r="K220" s="142"/>
      <c r="L220" s="142"/>
    </row>
    <row r="221" spans="1:12" s="144" customFormat="1" ht="33.75" hidden="1">
      <c r="A221" s="139" t="s">
        <v>62</v>
      </c>
      <c r="B221" s="140"/>
      <c r="C221" s="140" t="s">
        <v>101</v>
      </c>
      <c r="D221" s="140" t="s">
        <v>91</v>
      </c>
      <c r="E221" s="140" t="s">
        <v>224</v>
      </c>
      <c r="F221" s="140" t="s">
        <v>9</v>
      </c>
      <c r="G221" s="140" t="s">
        <v>115</v>
      </c>
      <c r="H221" s="141">
        <v>43040</v>
      </c>
      <c r="I221" s="141">
        <v>200</v>
      </c>
      <c r="J221" s="142">
        <f>J222</f>
        <v>0</v>
      </c>
      <c r="K221" s="142"/>
      <c r="L221" s="142"/>
    </row>
    <row r="222" spans="1:12" s="144" customFormat="1" ht="33.75" hidden="1">
      <c r="A222" s="139" t="s">
        <v>63</v>
      </c>
      <c r="B222" s="140"/>
      <c r="C222" s="140" t="s">
        <v>101</v>
      </c>
      <c r="D222" s="140" t="s">
        <v>91</v>
      </c>
      <c r="E222" s="140" t="s">
        <v>224</v>
      </c>
      <c r="F222" s="140" t="s">
        <v>9</v>
      </c>
      <c r="G222" s="140" t="s">
        <v>115</v>
      </c>
      <c r="H222" s="141">
        <v>43040</v>
      </c>
      <c r="I222" s="141">
        <v>240</v>
      </c>
      <c r="J222" s="142">
        <f>J223</f>
        <v>0</v>
      </c>
      <c r="K222" s="142"/>
      <c r="L222" s="142"/>
    </row>
    <row r="223" spans="1:12" hidden="1">
      <c r="A223" s="150" t="s">
        <v>64</v>
      </c>
      <c r="B223" s="146"/>
      <c r="C223" s="146" t="s">
        <v>101</v>
      </c>
      <c r="D223" s="146" t="s">
        <v>91</v>
      </c>
      <c r="E223" s="146" t="s">
        <v>224</v>
      </c>
      <c r="F223" s="146" t="s">
        <v>9</v>
      </c>
      <c r="G223" s="146" t="s">
        <v>115</v>
      </c>
      <c r="H223" s="147">
        <v>43040</v>
      </c>
      <c r="I223" s="147">
        <v>244</v>
      </c>
      <c r="J223" s="148">
        <f>'Приложение 2 Сабанчеево'!J223</f>
        <v>0</v>
      </c>
      <c r="K223" s="148"/>
      <c r="L223" s="148"/>
    </row>
    <row r="224" spans="1:12" s="144" customFormat="1" ht="33.75" hidden="1">
      <c r="A224" s="139" t="s">
        <v>251</v>
      </c>
      <c r="B224" s="140"/>
      <c r="C224" s="140" t="s">
        <v>101</v>
      </c>
      <c r="D224" s="140" t="s">
        <v>91</v>
      </c>
      <c r="E224" s="140" t="s">
        <v>224</v>
      </c>
      <c r="F224" s="140" t="s">
        <v>9</v>
      </c>
      <c r="G224" s="140" t="s">
        <v>115</v>
      </c>
      <c r="H224" s="141">
        <v>78090</v>
      </c>
      <c r="I224" s="141"/>
      <c r="J224" s="142">
        <f>J225</f>
        <v>0</v>
      </c>
      <c r="K224" s="142"/>
      <c r="L224" s="142"/>
    </row>
    <row r="225" spans="1:12" s="144" customFormat="1" ht="33.75" hidden="1">
      <c r="A225" s="139" t="s">
        <v>62</v>
      </c>
      <c r="B225" s="140"/>
      <c r="C225" s="140" t="s">
        <v>101</v>
      </c>
      <c r="D225" s="140" t="s">
        <v>91</v>
      </c>
      <c r="E225" s="140" t="s">
        <v>224</v>
      </c>
      <c r="F225" s="140" t="s">
        <v>9</v>
      </c>
      <c r="G225" s="140" t="s">
        <v>115</v>
      </c>
      <c r="H225" s="141">
        <v>78090</v>
      </c>
      <c r="I225" s="141">
        <v>200</v>
      </c>
      <c r="J225" s="142">
        <f>J226</f>
        <v>0</v>
      </c>
      <c r="K225" s="142"/>
      <c r="L225" s="142"/>
    </row>
    <row r="226" spans="1:12" s="144" customFormat="1" ht="33.75" hidden="1">
      <c r="A226" s="139" t="s">
        <v>63</v>
      </c>
      <c r="B226" s="140"/>
      <c r="C226" s="140" t="s">
        <v>101</v>
      </c>
      <c r="D226" s="140" t="s">
        <v>91</v>
      </c>
      <c r="E226" s="140" t="s">
        <v>224</v>
      </c>
      <c r="F226" s="140" t="s">
        <v>9</v>
      </c>
      <c r="G226" s="140" t="s">
        <v>115</v>
      </c>
      <c r="H226" s="141">
        <v>78090</v>
      </c>
      <c r="I226" s="141">
        <v>240</v>
      </c>
      <c r="J226" s="142">
        <f>J227</f>
        <v>0</v>
      </c>
      <c r="K226" s="142"/>
      <c r="L226" s="142"/>
    </row>
    <row r="227" spans="1:12" hidden="1">
      <c r="A227" s="150" t="s">
        <v>64</v>
      </c>
      <c r="B227" s="146"/>
      <c r="C227" s="146" t="s">
        <v>101</v>
      </c>
      <c r="D227" s="146" t="s">
        <v>91</v>
      </c>
      <c r="E227" s="146" t="s">
        <v>224</v>
      </c>
      <c r="F227" s="146" t="s">
        <v>9</v>
      </c>
      <c r="G227" s="146" t="s">
        <v>115</v>
      </c>
      <c r="H227" s="147">
        <v>78090</v>
      </c>
      <c r="I227" s="147">
        <v>244</v>
      </c>
      <c r="J227" s="148">
        <f>'Приложение 2 Сабанчеево'!J227</f>
        <v>0</v>
      </c>
      <c r="K227" s="148"/>
      <c r="L227" s="148"/>
    </row>
    <row r="228" spans="1:12" ht="33.75">
      <c r="A228" s="79" t="s">
        <v>210</v>
      </c>
      <c r="B228" s="80" t="s">
        <v>223</v>
      </c>
      <c r="C228" s="80" t="s">
        <v>101</v>
      </c>
      <c r="D228" s="80" t="s">
        <v>91</v>
      </c>
      <c r="E228" s="80" t="s">
        <v>78</v>
      </c>
      <c r="F228" s="80" t="s">
        <v>52</v>
      </c>
      <c r="G228" s="80"/>
      <c r="H228" s="81"/>
      <c r="I228" s="81"/>
      <c r="J228" s="82">
        <f t="shared" ref="J228:L232" si="36">J229</f>
        <v>10.065</v>
      </c>
      <c r="K228" s="82">
        <f t="shared" si="36"/>
        <v>10.1</v>
      </c>
      <c r="L228" s="82">
        <f t="shared" si="36"/>
        <v>10.1</v>
      </c>
    </row>
    <row r="229" spans="1:12" ht="45">
      <c r="A229" s="79" t="s">
        <v>211</v>
      </c>
      <c r="B229" s="80" t="s">
        <v>223</v>
      </c>
      <c r="C229" s="80" t="s">
        <v>101</v>
      </c>
      <c r="D229" s="80" t="s">
        <v>91</v>
      </c>
      <c r="E229" s="80" t="s">
        <v>78</v>
      </c>
      <c r="F229" s="80" t="s">
        <v>8</v>
      </c>
      <c r="G229" s="80"/>
      <c r="H229" s="81"/>
      <c r="I229" s="81"/>
      <c r="J229" s="82">
        <f>J230</f>
        <v>10.065</v>
      </c>
      <c r="K229" s="82">
        <f>K230</f>
        <v>10.1</v>
      </c>
      <c r="L229" s="82">
        <f>L230</f>
        <v>10.1</v>
      </c>
    </row>
    <row r="230" spans="1:12">
      <c r="A230" s="79" t="s">
        <v>112</v>
      </c>
      <c r="B230" s="80">
        <v>909</v>
      </c>
      <c r="C230" s="80" t="s">
        <v>101</v>
      </c>
      <c r="D230" s="80" t="s">
        <v>91</v>
      </c>
      <c r="E230" s="80" t="s">
        <v>78</v>
      </c>
      <c r="F230" s="80" t="s">
        <v>8</v>
      </c>
      <c r="G230" s="80" t="s">
        <v>81</v>
      </c>
      <c r="H230" s="81" t="s">
        <v>113</v>
      </c>
      <c r="I230" s="81"/>
      <c r="J230" s="82">
        <f t="shared" si="36"/>
        <v>10.065</v>
      </c>
      <c r="K230" s="82">
        <f t="shared" si="36"/>
        <v>10.1</v>
      </c>
      <c r="L230" s="82">
        <f t="shared" si="36"/>
        <v>10.1</v>
      </c>
    </row>
    <row r="231" spans="1:12" ht="33.75">
      <c r="A231" s="79" t="s">
        <v>62</v>
      </c>
      <c r="B231" s="80">
        <v>909</v>
      </c>
      <c r="C231" s="80" t="s">
        <v>101</v>
      </c>
      <c r="D231" s="80" t="s">
        <v>91</v>
      </c>
      <c r="E231" s="80" t="s">
        <v>78</v>
      </c>
      <c r="F231" s="80" t="s">
        <v>8</v>
      </c>
      <c r="G231" s="80" t="s">
        <v>81</v>
      </c>
      <c r="H231" s="81">
        <v>44104</v>
      </c>
      <c r="I231" s="81">
        <v>200</v>
      </c>
      <c r="J231" s="82">
        <f t="shared" si="36"/>
        <v>10.065</v>
      </c>
      <c r="K231" s="82">
        <f t="shared" si="36"/>
        <v>10.1</v>
      </c>
      <c r="L231" s="82">
        <f t="shared" si="36"/>
        <v>10.1</v>
      </c>
    </row>
    <row r="232" spans="1:12" ht="33.75">
      <c r="A232" s="79" t="s">
        <v>63</v>
      </c>
      <c r="B232" s="80">
        <v>909</v>
      </c>
      <c r="C232" s="80" t="s">
        <v>101</v>
      </c>
      <c r="D232" s="80" t="s">
        <v>91</v>
      </c>
      <c r="E232" s="80" t="s">
        <v>78</v>
      </c>
      <c r="F232" s="80" t="s">
        <v>8</v>
      </c>
      <c r="G232" s="80" t="s">
        <v>81</v>
      </c>
      <c r="H232" s="81" t="s">
        <v>113</v>
      </c>
      <c r="I232" s="81">
        <v>240</v>
      </c>
      <c r="J232" s="82">
        <f t="shared" si="36"/>
        <v>10.065</v>
      </c>
      <c r="K232" s="82">
        <f t="shared" si="36"/>
        <v>10.1</v>
      </c>
      <c r="L232" s="82">
        <f t="shared" si="36"/>
        <v>10.1</v>
      </c>
    </row>
    <row r="233" spans="1:12">
      <c r="A233" s="83" t="s">
        <v>64</v>
      </c>
      <c r="B233" s="84">
        <v>909</v>
      </c>
      <c r="C233" s="84" t="s">
        <v>101</v>
      </c>
      <c r="D233" s="84" t="s">
        <v>91</v>
      </c>
      <c r="E233" s="84" t="s">
        <v>78</v>
      </c>
      <c r="F233" s="84" t="s">
        <v>8</v>
      </c>
      <c r="G233" s="84" t="s">
        <v>81</v>
      </c>
      <c r="H233" s="85" t="s">
        <v>113</v>
      </c>
      <c r="I233" s="85">
        <v>244</v>
      </c>
      <c r="J233" s="86">
        <f>'Приложение 2 Сабанчеево'!J233</f>
        <v>10.065</v>
      </c>
      <c r="K233" s="161">
        <f>'Приложение 2 Сабанчеево'!K233</f>
        <v>10.1</v>
      </c>
      <c r="L233" s="86">
        <f>'Приложение 2 Сабанчеево'!L233</f>
        <v>10.1</v>
      </c>
    </row>
    <row r="234" spans="1:12">
      <c r="A234" s="75" t="s">
        <v>114</v>
      </c>
      <c r="B234" s="76">
        <v>909</v>
      </c>
      <c r="C234" s="77" t="s">
        <v>115</v>
      </c>
      <c r="D234" s="77"/>
      <c r="E234" s="77"/>
      <c r="F234" s="77"/>
      <c r="G234" s="77"/>
      <c r="H234" s="77"/>
      <c r="I234" s="77"/>
      <c r="J234" s="78">
        <f>J235</f>
        <v>5.4101400000000002</v>
      </c>
      <c r="K234" s="78">
        <f t="shared" ref="K234:L234" si="37">K235</f>
        <v>6.26783</v>
      </c>
      <c r="L234" s="78">
        <f t="shared" si="37"/>
        <v>6.26783</v>
      </c>
    </row>
    <row r="235" spans="1:12" ht="22.5">
      <c r="A235" s="79" t="s">
        <v>116</v>
      </c>
      <c r="B235" s="80">
        <v>909</v>
      </c>
      <c r="C235" s="81" t="s">
        <v>115</v>
      </c>
      <c r="D235" s="81" t="s">
        <v>91</v>
      </c>
      <c r="E235" s="81"/>
      <c r="F235" s="81"/>
      <c r="G235" s="81"/>
      <c r="H235" s="81"/>
      <c r="I235" s="81"/>
      <c r="J235" s="82">
        <f>J236</f>
        <v>5.4101400000000002</v>
      </c>
      <c r="K235" s="82">
        <f>K236</f>
        <v>6.26783</v>
      </c>
      <c r="L235" s="82">
        <f>L236</f>
        <v>6.26783</v>
      </c>
    </row>
    <row r="236" spans="1:12" ht="33.75">
      <c r="A236" s="81" t="s">
        <v>210</v>
      </c>
      <c r="B236" s="80">
        <v>909</v>
      </c>
      <c r="C236" s="81" t="s">
        <v>115</v>
      </c>
      <c r="D236" s="81" t="s">
        <v>91</v>
      </c>
      <c r="E236" s="81">
        <v>89</v>
      </c>
      <c r="F236" s="81">
        <v>0</v>
      </c>
      <c r="G236" s="81"/>
      <c r="H236" s="81"/>
      <c r="I236" s="81"/>
      <c r="J236" s="82">
        <f>J238</f>
        <v>5.4101400000000002</v>
      </c>
      <c r="K236" s="82">
        <f>K238</f>
        <v>6.26783</v>
      </c>
      <c r="L236" s="82">
        <f>L238</f>
        <v>6.26783</v>
      </c>
    </row>
    <row r="237" spans="1:12" ht="45">
      <c r="A237" s="81" t="s">
        <v>211</v>
      </c>
      <c r="B237" s="80">
        <v>909</v>
      </c>
      <c r="C237" s="81" t="s">
        <v>115</v>
      </c>
      <c r="D237" s="81" t="s">
        <v>91</v>
      </c>
      <c r="E237" s="81">
        <v>89</v>
      </c>
      <c r="F237" s="81" t="s">
        <v>8</v>
      </c>
      <c r="G237" s="80" t="s">
        <v>81</v>
      </c>
      <c r="H237" s="81"/>
      <c r="I237" s="81"/>
      <c r="J237" s="82">
        <f>J238</f>
        <v>5.4101400000000002</v>
      </c>
      <c r="K237" s="82">
        <f>K238</f>
        <v>6.26783</v>
      </c>
      <c r="L237" s="82">
        <f>L238</f>
        <v>6.26783</v>
      </c>
    </row>
    <row r="238" spans="1:12" ht="56.25">
      <c r="A238" s="79" t="s">
        <v>117</v>
      </c>
      <c r="B238" s="80">
        <v>909</v>
      </c>
      <c r="C238" s="81" t="s">
        <v>115</v>
      </c>
      <c r="D238" s="81" t="s">
        <v>91</v>
      </c>
      <c r="E238" s="81">
        <v>89</v>
      </c>
      <c r="F238" s="81" t="s">
        <v>8</v>
      </c>
      <c r="G238" s="80" t="s">
        <v>81</v>
      </c>
      <c r="H238" s="81" t="s">
        <v>118</v>
      </c>
      <c r="I238" s="81"/>
      <c r="J238" s="82">
        <f t="shared" ref="J238:L240" si="38">J239</f>
        <v>5.4101400000000002</v>
      </c>
      <c r="K238" s="82">
        <f t="shared" si="38"/>
        <v>6.26783</v>
      </c>
      <c r="L238" s="82">
        <f t="shared" si="38"/>
        <v>6.26783</v>
      </c>
    </row>
    <row r="239" spans="1:12" ht="33.75">
      <c r="A239" s="79" t="s">
        <v>62</v>
      </c>
      <c r="B239" s="80">
        <v>909</v>
      </c>
      <c r="C239" s="81" t="s">
        <v>115</v>
      </c>
      <c r="D239" s="81" t="s">
        <v>91</v>
      </c>
      <c r="E239" s="81">
        <v>89</v>
      </c>
      <c r="F239" s="81" t="s">
        <v>8</v>
      </c>
      <c r="G239" s="80" t="s">
        <v>81</v>
      </c>
      <c r="H239" s="81">
        <v>44106</v>
      </c>
      <c r="I239" s="81">
        <v>200</v>
      </c>
      <c r="J239" s="82">
        <f t="shared" si="38"/>
        <v>5.4101400000000002</v>
      </c>
      <c r="K239" s="82">
        <f t="shared" si="38"/>
        <v>6.26783</v>
      </c>
      <c r="L239" s="82">
        <f t="shared" si="38"/>
        <v>6.26783</v>
      </c>
    </row>
    <row r="240" spans="1:12" ht="33.75">
      <c r="A240" s="79" t="s">
        <v>63</v>
      </c>
      <c r="B240" s="80">
        <v>909</v>
      </c>
      <c r="C240" s="81" t="s">
        <v>115</v>
      </c>
      <c r="D240" s="81" t="s">
        <v>91</v>
      </c>
      <c r="E240" s="81">
        <v>89</v>
      </c>
      <c r="F240" s="81" t="s">
        <v>8</v>
      </c>
      <c r="G240" s="80" t="s">
        <v>81</v>
      </c>
      <c r="H240" s="81" t="s">
        <v>118</v>
      </c>
      <c r="I240" s="81">
        <v>240</v>
      </c>
      <c r="J240" s="82">
        <f t="shared" si="38"/>
        <v>5.4101400000000002</v>
      </c>
      <c r="K240" s="82">
        <f t="shared" si="38"/>
        <v>6.26783</v>
      </c>
      <c r="L240" s="82">
        <f t="shared" si="38"/>
        <v>6.26783</v>
      </c>
    </row>
    <row r="241" spans="1:12">
      <c r="A241" s="83" t="s">
        <v>64</v>
      </c>
      <c r="B241" s="92">
        <v>909</v>
      </c>
      <c r="C241" s="85" t="s">
        <v>115</v>
      </c>
      <c r="D241" s="85" t="s">
        <v>91</v>
      </c>
      <c r="E241" s="85">
        <v>89</v>
      </c>
      <c r="F241" s="85" t="s">
        <v>8</v>
      </c>
      <c r="G241" s="84" t="s">
        <v>81</v>
      </c>
      <c r="H241" s="85" t="s">
        <v>118</v>
      </c>
      <c r="I241" s="85">
        <v>244</v>
      </c>
      <c r="J241" s="86">
        <f>'Приложение 2 Сабанчеево'!J241</f>
        <v>5.4101400000000002</v>
      </c>
      <c r="K241" s="86">
        <f>'Приложение 2 Сабанчеево'!K241</f>
        <v>6.26783</v>
      </c>
      <c r="L241" s="86">
        <f>'Приложение 2 Сабанчеево'!L241</f>
        <v>6.26783</v>
      </c>
    </row>
    <row r="242" spans="1:12">
      <c r="A242" s="75" t="s">
        <v>119</v>
      </c>
      <c r="B242" s="93">
        <v>909</v>
      </c>
      <c r="C242" s="77" t="s">
        <v>17</v>
      </c>
      <c r="D242" s="77"/>
      <c r="E242" s="77"/>
      <c r="F242" s="77"/>
      <c r="G242" s="77"/>
      <c r="H242" s="77"/>
      <c r="I242" s="77"/>
      <c r="J242" s="78">
        <f t="shared" ref="J242:L247" si="39">J243</f>
        <v>381.3</v>
      </c>
      <c r="K242" s="78">
        <f t="shared" si="39"/>
        <v>197</v>
      </c>
      <c r="L242" s="78">
        <f t="shared" si="39"/>
        <v>203.5</v>
      </c>
    </row>
    <row r="243" spans="1:12">
      <c r="A243" s="79" t="s">
        <v>120</v>
      </c>
      <c r="B243" s="94">
        <v>909</v>
      </c>
      <c r="C243" s="81" t="s">
        <v>17</v>
      </c>
      <c r="D243" s="81" t="s">
        <v>49</v>
      </c>
      <c r="E243" s="81"/>
      <c r="F243" s="81"/>
      <c r="G243" s="81"/>
      <c r="H243" s="81"/>
      <c r="I243" s="81"/>
      <c r="J243" s="82">
        <f t="shared" si="39"/>
        <v>381.3</v>
      </c>
      <c r="K243" s="82">
        <f t="shared" si="39"/>
        <v>197</v>
      </c>
      <c r="L243" s="82">
        <f t="shared" si="39"/>
        <v>203.5</v>
      </c>
    </row>
    <row r="244" spans="1:12" ht="56.25">
      <c r="A244" s="79" t="s">
        <v>227</v>
      </c>
      <c r="B244" s="94">
        <v>909</v>
      </c>
      <c r="C244" s="81" t="s">
        <v>17</v>
      </c>
      <c r="D244" s="81" t="s">
        <v>49</v>
      </c>
      <c r="E244" s="81">
        <v>89</v>
      </c>
      <c r="F244" s="81">
        <v>0</v>
      </c>
      <c r="G244" s="81"/>
      <c r="H244" s="81" t="s">
        <v>0</v>
      </c>
      <c r="I244" s="81" t="s">
        <v>0</v>
      </c>
      <c r="J244" s="82">
        <f t="shared" si="39"/>
        <v>381.3</v>
      </c>
      <c r="K244" s="82">
        <f t="shared" si="39"/>
        <v>197</v>
      </c>
      <c r="L244" s="82">
        <f t="shared" si="39"/>
        <v>203.5</v>
      </c>
    </row>
    <row r="245" spans="1:12" ht="45">
      <c r="A245" s="79" t="s">
        <v>211</v>
      </c>
      <c r="B245" s="94">
        <v>909</v>
      </c>
      <c r="C245" s="81" t="s">
        <v>17</v>
      </c>
      <c r="D245" s="81" t="s">
        <v>49</v>
      </c>
      <c r="E245" s="81">
        <v>89</v>
      </c>
      <c r="F245" s="81">
        <v>1</v>
      </c>
      <c r="G245" s="80" t="s">
        <v>81</v>
      </c>
      <c r="H245" s="81"/>
      <c r="I245" s="90"/>
      <c r="J245" s="82">
        <f>J246</f>
        <v>381.3</v>
      </c>
      <c r="K245" s="82">
        <f>K246</f>
        <v>197</v>
      </c>
      <c r="L245" s="82">
        <f>L246</f>
        <v>203.5</v>
      </c>
    </row>
    <row r="246" spans="1:12" ht="22.5">
      <c r="A246" s="79" t="s">
        <v>123</v>
      </c>
      <c r="B246" s="94">
        <v>909</v>
      </c>
      <c r="C246" s="81" t="s">
        <v>17</v>
      </c>
      <c r="D246" s="81" t="s">
        <v>49</v>
      </c>
      <c r="E246" s="81">
        <v>89</v>
      </c>
      <c r="F246" s="81">
        <v>1</v>
      </c>
      <c r="G246" s="80" t="s">
        <v>81</v>
      </c>
      <c r="H246" s="81" t="s">
        <v>124</v>
      </c>
      <c r="I246" s="81" t="s">
        <v>0</v>
      </c>
      <c r="J246" s="82">
        <f>J247</f>
        <v>381.3</v>
      </c>
      <c r="K246" s="82">
        <f t="shared" si="39"/>
        <v>197</v>
      </c>
      <c r="L246" s="82">
        <f t="shared" si="39"/>
        <v>203.5</v>
      </c>
    </row>
    <row r="247" spans="1:12" ht="22.5">
      <c r="A247" s="79" t="s">
        <v>125</v>
      </c>
      <c r="B247" s="94">
        <v>909</v>
      </c>
      <c r="C247" s="81" t="s">
        <v>17</v>
      </c>
      <c r="D247" s="81" t="s">
        <v>49</v>
      </c>
      <c r="E247" s="81">
        <v>89</v>
      </c>
      <c r="F247" s="81">
        <v>1</v>
      </c>
      <c r="G247" s="80" t="s">
        <v>81</v>
      </c>
      <c r="H247" s="81" t="s">
        <v>124</v>
      </c>
      <c r="I247" s="81">
        <v>300</v>
      </c>
      <c r="J247" s="82">
        <f>J248</f>
        <v>381.3</v>
      </c>
      <c r="K247" s="82">
        <f t="shared" si="39"/>
        <v>197</v>
      </c>
      <c r="L247" s="82">
        <f t="shared" si="39"/>
        <v>203.5</v>
      </c>
    </row>
    <row r="248" spans="1:12" ht="22.5">
      <c r="A248" s="79" t="s">
        <v>126</v>
      </c>
      <c r="B248" s="94">
        <v>909</v>
      </c>
      <c r="C248" s="81" t="s">
        <v>17</v>
      </c>
      <c r="D248" s="81" t="s">
        <v>49</v>
      </c>
      <c r="E248" s="81">
        <v>89</v>
      </c>
      <c r="F248" s="81">
        <v>1</v>
      </c>
      <c r="G248" s="80" t="s">
        <v>81</v>
      </c>
      <c r="H248" s="81" t="s">
        <v>124</v>
      </c>
      <c r="I248" s="81">
        <v>310</v>
      </c>
      <c r="J248" s="82">
        <f>J249</f>
        <v>381.3</v>
      </c>
      <c r="K248" s="82">
        <f>K249</f>
        <v>197</v>
      </c>
      <c r="L248" s="82">
        <f>L249</f>
        <v>203.5</v>
      </c>
    </row>
    <row r="249" spans="1:12" ht="22.5">
      <c r="A249" s="83" t="s">
        <v>127</v>
      </c>
      <c r="B249" s="92">
        <v>909</v>
      </c>
      <c r="C249" s="85" t="s">
        <v>17</v>
      </c>
      <c r="D249" s="85" t="s">
        <v>49</v>
      </c>
      <c r="E249" s="85">
        <v>89</v>
      </c>
      <c r="F249" s="85">
        <v>1</v>
      </c>
      <c r="G249" s="146" t="s">
        <v>81</v>
      </c>
      <c r="H249" s="85" t="s">
        <v>124</v>
      </c>
      <c r="I249" s="85">
        <v>312</v>
      </c>
      <c r="J249" s="86">
        <f>'Приложение 2 Сабанчеево'!J249</f>
        <v>381.3</v>
      </c>
      <c r="K249" s="86">
        <f>'Приложение 2 Сабанчеево'!K249</f>
        <v>197</v>
      </c>
      <c r="L249" s="86">
        <f>'Приложение 2 Сабанчеево'!L249</f>
        <v>203.5</v>
      </c>
    </row>
    <row r="250" spans="1:12">
      <c r="A250" s="79" t="s">
        <v>279</v>
      </c>
      <c r="B250" s="172">
        <v>909</v>
      </c>
      <c r="C250" s="152">
        <v>99</v>
      </c>
      <c r="D250" s="152"/>
      <c r="E250" s="152"/>
      <c r="F250" s="152"/>
      <c r="G250" s="160"/>
      <c r="H250" s="152"/>
      <c r="I250" s="152"/>
      <c r="J250" s="154">
        <f t="shared" ref="J250:J255" si="40">J251</f>
        <v>0</v>
      </c>
      <c r="K250" s="154">
        <f t="shared" ref="K250:L254" si="41">K251</f>
        <v>52.7</v>
      </c>
      <c r="L250" s="154">
        <f t="shared" si="41"/>
        <v>120.8</v>
      </c>
    </row>
    <row r="251" spans="1:12">
      <c r="A251" s="79" t="s">
        <v>279</v>
      </c>
      <c r="B251" s="172">
        <v>909</v>
      </c>
      <c r="C251" s="152">
        <v>99</v>
      </c>
      <c r="D251" s="152">
        <v>99</v>
      </c>
      <c r="E251" s="152"/>
      <c r="F251" s="152"/>
      <c r="G251" s="160"/>
      <c r="H251" s="152"/>
      <c r="I251" s="152"/>
      <c r="J251" s="154">
        <f t="shared" si="40"/>
        <v>0</v>
      </c>
      <c r="K251" s="154">
        <f t="shared" si="41"/>
        <v>52.7</v>
      </c>
      <c r="L251" s="154">
        <f t="shared" si="41"/>
        <v>120.8</v>
      </c>
    </row>
    <row r="252" spans="1:12" ht="33.75">
      <c r="A252" s="79" t="s">
        <v>210</v>
      </c>
      <c r="B252" s="172">
        <v>909</v>
      </c>
      <c r="C252" s="152">
        <v>99</v>
      </c>
      <c r="D252" s="152">
        <v>99</v>
      </c>
      <c r="E252" s="152">
        <v>89</v>
      </c>
      <c r="F252" s="152"/>
      <c r="G252" s="160"/>
      <c r="H252" s="152"/>
      <c r="I252" s="152"/>
      <c r="J252" s="154">
        <f t="shared" si="40"/>
        <v>0</v>
      </c>
      <c r="K252" s="154">
        <f t="shared" si="41"/>
        <v>52.7</v>
      </c>
      <c r="L252" s="154">
        <f t="shared" si="41"/>
        <v>120.8</v>
      </c>
    </row>
    <row r="253" spans="1:12" ht="45">
      <c r="A253" s="79" t="s">
        <v>211</v>
      </c>
      <c r="B253" s="172">
        <v>909</v>
      </c>
      <c r="C253" s="152">
        <v>99</v>
      </c>
      <c r="D253" s="152">
        <v>99</v>
      </c>
      <c r="E253" s="152">
        <v>89</v>
      </c>
      <c r="F253" s="152">
        <v>1</v>
      </c>
      <c r="G253" s="160" t="s">
        <v>81</v>
      </c>
      <c r="H253" s="152"/>
      <c r="I253" s="152"/>
      <c r="J253" s="154">
        <f t="shared" si="40"/>
        <v>0</v>
      </c>
      <c r="K253" s="154">
        <f t="shared" si="41"/>
        <v>52.7</v>
      </c>
      <c r="L253" s="154">
        <f t="shared" si="41"/>
        <v>120.8</v>
      </c>
    </row>
    <row r="254" spans="1:12">
      <c r="A254" s="79" t="s">
        <v>279</v>
      </c>
      <c r="B254" s="172">
        <v>909</v>
      </c>
      <c r="C254" s="152">
        <v>99</v>
      </c>
      <c r="D254" s="152">
        <v>99</v>
      </c>
      <c r="E254" s="152">
        <v>89</v>
      </c>
      <c r="F254" s="152">
        <v>1</v>
      </c>
      <c r="G254" s="160" t="s">
        <v>81</v>
      </c>
      <c r="H254" s="152">
        <v>41990</v>
      </c>
      <c r="I254" s="152"/>
      <c r="J254" s="154">
        <f t="shared" si="40"/>
        <v>0</v>
      </c>
      <c r="K254" s="154">
        <f t="shared" si="41"/>
        <v>52.7</v>
      </c>
      <c r="L254" s="154">
        <f t="shared" si="41"/>
        <v>120.8</v>
      </c>
    </row>
    <row r="255" spans="1:12">
      <c r="A255" s="79" t="s">
        <v>67</v>
      </c>
      <c r="B255" s="172">
        <v>909</v>
      </c>
      <c r="C255" s="152">
        <v>99</v>
      </c>
      <c r="D255" s="152">
        <v>99</v>
      </c>
      <c r="E255" s="152">
        <v>89</v>
      </c>
      <c r="F255" s="152">
        <v>1</v>
      </c>
      <c r="G255" s="160" t="s">
        <v>81</v>
      </c>
      <c r="H255" s="152">
        <v>41990</v>
      </c>
      <c r="I255" s="152">
        <v>800</v>
      </c>
      <c r="J255" s="154">
        <f t="shared" si="40"/>
        <v>0</v>
      </c>
      <c r="K255" s="154">
        <f>'Приложение 2 Сабанчеево'!K255</f>
        <v>52.7</v>
      </c>
      <c r="L255" s="154">
        <f>'Приложение 2 Сабанчеево'!L255</f>
        <v>120.8</v>
      </c>
    </row>
    <row r="256" spans="1:12" hidden="1">
      <c r="A256" s="83" t="s">
        <v>84</v>
      </c>
      <c r="B256" s="92">
        <v>909</v>
      </c>
      <c r="C256" s="85">
        <v>99</v>
      </c>
      <c r="D256" s="85">
        <v>99</v>
      </c>
      <c r="E256" s="85">
        <v>89</v>
      </c>
      <c r="F256" s="85">
        <v>1</v>
      </c>
      <c r="G256" s="146" t="s">
        <v>81</v>
      </c>
      <c r="H256" s="85">
        <v>41990</v>
      </c>
      <c r="I256" s="85">
        <v>870</v>
      </c>
      <c r="J256" s="86">
        <f>'Приложение 2 Сабанчеево'!J256</f>
        <v>0</v>
      </c>
      <c r="K256" s="86">
        <f>'Приложение 2 Сабанчеево'!K256</f>
        <v>46.1</v>
      </c>
      <c r="L256" s="86">
        <f>'Приложение 2 Сабанчеево'!L256</f>
        <v>92.5</v>
      </c>
    </row>
  </sheetData>
  <mergeCells count="10">
    <mergeCell ref="I1:L1"/>
    <mergeCell ref="A2:L2"/>
    <mergeCell ref="I3:L3"/>
    <mergeCell ref="A4:A5"/>
    <mergeCell ref="B4:B5"/>
    <mergeCell ref="C4:C5"/>
    <mergeCell ref="D4:D5"/>
    <mergeCell ref="E4:H5"/>
    <mergeCell ref="I4:I5"/>
    <mergeCell ref="J4:L4"/>
  </mergeCells>
  <pageMargins left="0.7" right="0.7" top="0.75" bottom="0.75" header="0.3" footer="0.3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287"/>
  <sheetViews>
    <sheetView view="pageBreakPreview" zoomScaleNormal="100" zoomScaleSheetLayoutView="100" workbookViewId="0">
      <selection activeCell="P2" sqref="P2"/>
    </sheetView>
  </sheetViews>
  <sheetFormatPr defaultRowHeight="12.75"/>
  <cols>
    <col min="1" max="1" width="37.5" customWidth="1"/>
    <col min="2" max="4" width="4.1640625" customWidth="1"/>
    <col min="5" max="5" width="7" customWidth="1"/>
    <col min="6" max="6" width="5.33203125" customWidth="1"/>
    <col min="7" max="7" width="4.1640625" customWidth="1"/>
    <col min="8" max="8" width="4.5" customWidth="1"/>
    <col min="9" max="9" width="5.5" customWidth="1"/>
    <col min="10" max="10" width="9.1640625" customWidth="1"/>
    <col min="11" max="12" width="14" customWidth="1"/>
    <col min="14" max="14" width="15.6640625" bestFit="1" customWidth="1"/>
  </cols>
  <sheetData>
    <row r="1" spans="1:12" ht="66" customHeight="1">
      <c r="A1" s="1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196" t="s">
        <v>326</v>
      </c>
      <c r="J1" s="197"/>
      <c r="K1" s="197"/>
      <c r="L1" s="197"/>
    </row>
    <row r="2" spans="1:12" ht="116.25" customHeight="1">
      <c r="A2" s="198" t="s">
        <v>315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</row>
    <row r="3" spans="1:12" ht="15" customHeight="1">
      <c r="A3" s="3" t="s">
        <v>0</v>
      </c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3" t="s">
        <v>0</v>
      </c>
      <c r="I3" s="199" t="s">
        <v>1</v>
      </c>
      <c r="J3" s="199"/>
      <c r="K3" s="199"/>
      <c r="L3" s="199"/>
    </row>
    <row r="4" spans="1:12" ht="19.5" customHeight="1">
      <c r="A4" s="200" t="s">
        <v>2</v>
      </c>
      <c r="B4" s="200" t="s">
        <v>5</v>
      </c>
      <c r="C4" s="200"/>
      <c r="D4" s="200"/>
      <c r="E4" s="200"/>
      <c r="F4" s="200" t="s">
        <v>22</v>
      </c>
      <c r="G4" s="200" t="s">
        <v>3</v>
      </c>
      <c r="H4" s="200" t="s">
        <v>4</v>
      </c>
      <c r="I4" s="200" t="s">
        <v>21</v>
      </c>
      <c r="J4" s="200" t="s">
        <v>7</v>
      </c>
      <c r="K4" s="200"/>
      <c r="L4" s="200"/>
    </row>
    <row r="5" spans="1:12" ht="14.85" customHeight="1">
      <c r="A5" s="200" t="s">
        <v>0</v>
      </c>
      <c r="B5" s="200" t="s">
        <v>0</v>
      </c>
      <c r="C5" s="200"/>
      <c r="D5" s="200"/>
      <c r="E5" s="200"/>
      <c r="F5" s="200" t="s">
        <v>0</v>
      </c>
      <c r="G5" s="200" t="s">
        <v>0</v>
      </c>
      <c r="H5" s="200" t="s">
        <v>0</v>
      </c>
      <c r="I5" s="200" t="s">
        <v>0</v>
      </c>
      <c r="J5" s="74" t="s">
        <v>253</v>
      </c>
      <c r="K5" s="74" t="s">
        <v>299</v>
      </c>
      <c r="L5" s="74" t="s">
        <v>312</v>
      </c>
    </row>
    <row r="6" spans="1:12" ht="13.7" customHeight="1">
      <c r="A6" s="8" t="s">
        <v>8</v>
      </c>
      <c r="B6" s="8" t="s">
        <v>9</v>
      </c>
      <c r="C6" s="8" t="s">
        <v>10</v>
      </c>
      <c r="D6" s="8" t="s">
        <v>11</v>
      </c>
      <c r="E6" s="8" t="s">
        <v>12</v>
      </c>
      <c r="F6" s="8" t="s">
        <v>13</v>
      </c>
      <c r="G6" s="8" t="s">
        <v>14</v>
      </c>
      <c r="H6" s="8" t="s">
        <v>15</v>
      </c>
      <c r="I6" s="8" t="s">
        <v>16</v>
      </c>
      <c r="J6" s="8" t="s">
        <v>17</v>
      </c>
      <c r="K6" s="8" t="s">
        <v>18</v>
      </c>
      <c r="L6" s="8" t="s">
        <v>20</v>
      </c>
    </row>
    <row r="7" spans="1:12" ht="13.7" customHeight="1">
      <c r="A7" s="103" t="s">
        <v>19</v>
      </c>
      <c r="B7" s="104" t="s">
        <v>0</v>
      </c>
      <c r="C7" s="104" t="s">
        <v>0</v>
      </c>
      <c r="D7" s="104" t="s">
        <v>0</v>
      </c>
      <c r="E7" s="104" t="s">
        <v>0</v>
      </c>
      <c r="F7" s="104" t="s">
        <v>0</v>
      </c>
      <c r="G7" s="104" t="s">
        <v>0</v>
      </c>
      <c r="H7" s="104" t="s">
        <v>0</v>
      </c>
      <c r="I7" s="104" t="s">
        <v>0</v>
      </c>
      <c r="J7" s="105">
        <f>J8+J74+J149+J157+J66</f>
        <v>4202.5239000000001</v>
      </c>
      <c r="K7" s="105">
        <f>K8+K74+K149+K157</f>
        <v>2669.06783</v>
      </c>
      <c r="L7" s="105">
        <f>L8+L74+L149+L157</f>
        <v>2875.1678299999999</v>
      </c>
    </row>
    <row r="8" spans="1:12" ht="60.75" customHeight="1">
      <c r="A8" s="77" t="s">
        <v>254</v>
      </c>
      <c r="B8" s="77" t="s">
        <v>49</v>
      </c>
      <c r="C8" s="77"/>
      <c r="D8" s="77"/>
      <c r="E8" s="77"/>
      <c r="F8" s="77"/>
      <c r="G8" s="77"/>
      <c r="H8" s="77"/>
      <c r="I8" s="77"/>
      <c r="J8" s="78">
        <f>J9+J45+J59</f>
        <v>2698.3</v>
      </c>
      <c r="K8" s="78">
        <f>K9+K45</f>
        <v>1499.6</v>
      </c>
      <c r="L8" s="78">
        <f>L9+L45</f>
        <v>1648</v>
      </c>
    </row>
    <row r="9" spans="1:12" ht="60.75" customHeight="1">
      <c r="A9" s="81" t="s">
        <v>239</v>
      </c>
      <c r="B9" s="80" t="s">
        <v>49</v>
      </c>
      <c r="C9" s="80" t="s">
        <v>8</v>
      </c>
      <c r="D9" s="80" t="s">
        <v>49</v>
      </c>
      <c r="E9" s="80"/>
      <c r="F9" s="80"/>
      <c r="G9" s="80"/>
      <c r="H9" s="80"/>
      <c r="I9" s="80"/>
      <c r="J9" s="82">
        <f>J15+J27+J32+J39+J44+J21</f>
        <v>2200.1</v>
      </c>
      <c r="K9" s="82">
        <f t="shared" ref="K9:L9" si="0">K15+K27+K32+K39+K44+K21</f>
        <v>1177.8999999999999</v>
      </c>
      <c r="L9" s="82">
        <f t="shared" si="0"/>
        <v>1150.1000000000001</v>
      </c>
    </row>
    <row r="10" spans="1:12" ht="33.75">
      <c r="A10" s="81" t="s">
        <v>53</v>
      </c>
      <c r="B10" s="81" t="s">
        <v>49</v>
      </c>
      <c r="C10" s="80" t="s">
        <v>8</v>
      </c>
      <c r="D10" s="81" t="s">
        <v>49</v>
      </c>
      <c r="E10" s="81" t="s">
        <v>54</v>
      </c>
      <c r="F10" s="80"/>
      <c r="G10" s="106"/>
      <c r="H10" s="106"/>
      <c r="I10" s="106"/>
      <c r="J10" s="82">
        <f>J12</f>
        <v>1638.2</v>
      </c>
      <c r="K10" s="82">
        <f>K12</f>
        <v>978.09999999999991</v>
      </c>
      <c r="L10" s="82">
        <f>L12</f>
        <v>1087.2</v>
      </c>
    </row>
    <row r="11" spans="1:12" ht="67.5">
      <c r="A11" s="81" t="s">
        <v>55</v>
      </c>
      <c r="B11" s="81" t="s">
        <v>49</v>
      </c>
      <c r="C11" s="80" t="s">
        <v>8</v>
      </c>
      <c r="D11" s="81" t="s">
        <v>49</v>
      </c>
      <c r="E11" s="81" t="s">
        <v>54</v>
      </c>
      <c r="F11" s="80" t="s">
        <v>131</v>
      </c>
      <c r="G11" s="106"/>
      <c r="H11" s="106"/>
      <c r="I11" s="106"/>
      <c r="J11" s="82">
        <f>J12</f>
        <v>1638.2</v>
      </c>
      <c r="K11" s="82">
        <f>K12</f>
        <v>978.09999999999991</v>
      </c>
      <c r="L11" s="82">
        <f>L12</f>
        <v>1087.2</v>
      </c>
    </row>
    <row r="12" spans="1:12" ht="25.5" customHeight="1">
      <c r="A12" s="81" t="s">
        <v>56</v>
      </c>
      <c r="B12" s="81" t="s">
        <v>49</v>
      </c>
      <c r="C12" s="80" t="s">
        <v>8</v>
      </c>
      <c r="D12" s="81" t="s">
        <v>49</v>
      </c>
      <c r="E12" s="81" t="s">
        <v>54</v>
      </c>
      <c r="F12" s="80" t="s">
        <v>132</v>
      </c>
      <c r="G12" s="106"/>
      <c r="H12" s="106"/>
      <c r="I12" s="106"/>
      <c r="J12" s="82">
        <f t="shared" ref="J12:L14" si="1">J13</f>
        <v>1638.2</v>
      </c>
      <c r="K12" s="82">
        <f t="shared" si="1"/>
        <v>978.09999999999991</v>
      </c>
      <c r="L12" s="82">
        <f t="shared" si="1"/>
        <v>1087.2</v>
      </c>
    </row>
    <row r="13" spans="1:12">
      <c r="A13" s="81" t="s">
        <v>48</v>
      </c>
      <c r="B13" s="80" t="s">
        <v>49</v>
      </c>
      <c r="C13" s="80" t="s">
        <v>8</v>
      </c>
      <c r="D13" s="80" t="s">
        <v>49</v>
      </c>
      <c r="E13" s="80" t="s">
        <v>54</v>
      </c>
      <c r="F13" s="80" t="s">
        <v>132</v>
      </c>
      <c r="G13" s="80" t="s">
        <v>49</v>
      </c>
      <c r="H13" s="80"/>
      <c r="I13" s="80"/>
      <c r="J13" s="82">
        <f t="shared" si="1"/>
        <v>1638.2</v>
      </c>
      <c r="K13" s="82">
        <f t="shared" si="1"/>
        <v>978.09999999999991</v>
      </c>
      <c r="L13" s="82">
        <f t="shared" si="1"/>
        <v>1087.2</v>
      </c>
    </row>
    <row r="14" spans="1:12" ht="56.25">
      <c r="A14" s="81" t="s">
        <v>50</v>
      </c>
      <c r="B14" s="80" t="s">
        <v>49</v>
      </c>
      <c r="C14" s="80" t="s">
        <v>8</v>
      </c>
      <c r="D14" s="80" t="s">
        <v>49</v>
      </c>
      <c r="E14" s="80" t="s">
        <v>54</v>
      </c>
      <c r="F14" s="80" t="s">
        <v>132</v>
      </c>
      <c r="G14" s="80" t="s">
        <v>49</v>
      </c>
      <c r="H14" s="106" t="s">
        <v>51</v>
      </c>
      <c r="I14" s="106"/>
      <c r="J14" s="82">
        <f t="shared" si="1"/>
        <v>1638.2</v>
      </c>
      <c r="K14" s="82">
        <f t="shared" si="1"/>
        <v>978.09999999999991</v>
      </c>
      <c r="L14" s="82">
        <f t="shared" si="1"/>
        <v>1087.2</v>
      </c>
    </row>
    <row r="15" spans="1:12" ht="33.75">
      <c r="A15" s="81" t="s">
        <v>240</v>
      </c>
      <c r="B15" s="80" t="s">
        <v>49</v>
      </c>
      <c r="C15" s="80" t="s">
        <v>8</v>
      </c>
      <c r="D15" s="80" t="s">
        <v>49</v>
      </c>
      <c r="E15" s="80" t="s">
        <v>54</v>
      </c>
      <c r="F15" s="80" t="s">
        <v>132</v>
      </c>
      <c r="G15" s="80" t="s">
        <v>49</v>
      </c>
      <c r="H15" s="106" t="s">
        <v>51</v>
      </c>
      <c r="I15" s="106">
        <v>926</v>
      </c>
      <c r="J15" s="82">
        <f>'Приложение 3 Сабанчеево'!J37</f>
        <v>1638.2</v>
      </c>
      <c r="K15" s="82">
        <f>'Приложение 3 Сабанчеево'!K37</f>
        <v>978.09999999999991</v>
      </c>
      <c r="L15" s="82">
        <f>'Приложение 3 Сабанчеево'!L37</f>
        <v>1087.2</v>
      </c>
    </row>
    <row r="16" spans="1:12" ht="33.75" hidden="1">
      <c r="A16" s="81" t="s">
        <v>135</v>
      </c>
      <c r="B16" s="80" t="s">
        <v>49</v>
      </c>
      <c r="C16" s="80" t="s">
        <v>8</v>
      </c>
      <c r="D16" s="80" t="s">
        <v>49</v>
      </c>
      <c r="E16" s="80" t="s">
        <v>61</v>
      </c>
      <c r="F16" s="80"/>
      <c r="G16" s="80"/>
      <c r="H16" s="106"/>
      <c r="I16" s="106"/>
      <c r="J16" s="82">
        <f>J17</f>
        <v>1</v>
      </c>
      <c r="K16" s="82">
        <f t="shared" ref="K16:L20" si="2">K17</f>
        <v>0</v>
      </c>
      <c r="L16" s="82">
        <f t="shared" si="2"/>
        <v>0</v>
      </c>
    </row>
    <row r="17" spans="1:12" ht="67.5" hidden="1">
      <c r="A17" s="81" t="s">
        <v>55</v>
      </c>
      <c r="B17" s="80" t="s">
        <v>49</v>
      </c>
      <c r="C17" s="80" t="s">
        <v>8</v>
      </c>
      <c r="D17" s="80" t="s">
        <v>49</v>
      </c>
      <c r="E17" s="80" t="s">
        <v>61</v>
      </c>
      <c r="F17" s="80" t="s">
        <v>131</v>
      </c>
      <c r="G17" s="80"/>
      <c r="H17" s="106"/>
      <c r="I17" s="106"/>
      <c r="J17" s="82">
        <f>J18</f>
        <v>1</v>
      </c>
      <c r="K17" s="82">
        <f t="shared" si="2"/>
        <v>0</v>
      </c>
      <c r="L17" s="82">
        <f t="shared" si="2"/>
        <v>0</v>
      </c>
    </row>
    <row r="18" spans="1:12" ht="33.75" hidden="1">
      <c r="A18" s="81" t="s">
        <v>56</v>
      </c>
      <c r="B18" s="80" t="s">
        <v>49</v>
      </c>
      <c r="C18" s="80" t="s">
        <v>8</v>
      </c>
      <c r="D18" s="80" t="s">
        <v>49</v>
      </c>
      <c r="E18" s="80" t="s">
        <v>61</v>
      </c>
      <c r="F18" s="80" t="s">
        <v>132</v>
      </c>
      <c r="G18" s="80"/>
      <c r="H18" s="106"/>
      <c r="I18" s="106"/>
      <c r="J18" s="82">
        <f>J19</f>
        <v>1</v>
      </c>
      <c r="K18" s="82">
        <f t="shared" si="2"/>
        <v>0</v>
      </c>
      <c r="L18" s="82">
        <f t="shared" si="2"/>
        <v>0</v>
      </c>
    </row>
    <row r="19" spans="1:12" hidden="1">
      <c r="A19" s="81" t="s">
        <v>48</v>
      </c>
      <c r="B19" s="80" t="s">
        <v>49</v>
      </c>
      <c r="C19" s="80" t="s">
        <v>8</v>
      </c>
      <c r="D19" s="80" t="s">
        <v>49</v>
      </c>
      <c r="E19" s="80" t="s">
        <v>61</v>
      </c>
      <c r="F19" s="80" t="s">
        <v>132</v>
      </c>
      <c r="G19" s="80" t="s">
        <v>49</v>
      </c>
      <c r="H19" s="106"/>
      <c r="I19" s="106"/>
      <c r="J19" s="82">
        <f>J20</f>
        <v>1</v>
      </c>
      <c r="K19" s="82">
        <f t="shared" si="2"/>
        <v>0</v>
      </c>
      <c r="L19" s="82">
        <f t="shared" si="2"/>
        <v>0</v>
      </c>
    </row>
    <row r="20" spans="1:12" ht="56.25" hidden="1">
      <c r="A20" s="81" t="s">
        <v>50</v>
      </c>
      <c r="B20" s="80" t="s">
        <v>49</v>
      </c>
      <c r="C20" s="80" t="s">
        <v>8</v>
      </c>
      <c r="D20" s="80" t="s">
        <v>49</v>
      </c>
      <c r="E20" s="80" t="s">
        <v>61</v>
      </c>
      <c r="F20" s="80" t="s">
        <v>132</v>
      </c>
      <c r="G20" s="80" t="s">
        <v>49</v>
      </c>
      <c r="H20" s="106" t="s">
        <v>51</v>
      </c>
      <c r="I20" s="106"/>
      <c r="J20" s="82">
        <f>J21</f>
        <v>1</v>
      </c>
      <c r="K20" s="82">
        <f t="shared" si="2"/>
        <v>0</v>
      </c>
      <c r="L20" s="82">
        <f t="shared" si="2"/>
        <v>0</v>
      </c>
    </row>
    <row r="21" spans="1:12" ht="33.75" hidden="1">
      <c r="A21" s="81" t="s">
        <v>240</v>
      </c>
      <c r="B21" s="80" t="s">
        <v>49</v>
      </c>
      <c r="C21" s="80" t="s">
        <v>8</v>
      </c>
      <c r="D21" s="80" t="s">
        <v>49</v>
      </c>
      <c r="E21" s="80" t="s">
        <v>61</v>
      </c>
      <c r="F21" s="80" t="s">
        <v>132</v>
      </c>
      <c r="G21" s="80" t="s">
        <v>49</v>
      </c>
      <c r="H21" s="106" t="s">
        <v>51</v>
      </c>
      <c r="I21" s="106">
        <v>926</v>
      </c>
      <c r="J21" s="82">
        <f>'Приложение 3 Сабанчеево'!J42</f>
        <v>1</v>
      </c>
      <c r="K21" s="82">
        <f>'Приложение 3 Сабанчеево'!K42</f>
        <v>0</v>
      </c>
      <c r="L21" s="82">
        <f>'Приложение 3 Сабанчеево'!L42</f>
        <v>0</v>
      </c>
    </row>
    <row r="22" spans="1:12" ht="33.75">
      <c r="A22" s="81" t="s">
        <v>135</v>
      </c>
      <c r="B22" s="80" t="s">
        <v>49</v>
      </c>
      <c r="C22" s="80" t="s">
        <v>8</v>
      </c>
      <c r="D22" s="80" t="s">
        <v>49</v>
      </c>
      <c r="E22" s="80" t="s">
        <v>61</v>
      </c>
      <c r="F22" s="80"/>
      <c r="G22" s="80"/>
      <c r="H22" s="106"/>
      <c r="I22" s="106"/>
      <c r="J22" s="82">
        <f>J23+J28</f>
        <v>329.90000000000003</v>
      </c>
      <c r="K22" s="82">
        <f>K23+K28</f>
        <v>199.8</v>
      </c>
      <c r="L22" s="82">
        <f>L23+L28</f>
        <v>62.9</v>
      </c>
    </row>
    <row r="23" spans="1:12" ht="33.75">
      <c r="A23" s="81" t="s">
        <v>62</v>
      </c>
      <c r="B23" s="80" t="s">
        <v>49</v>
      </c>
      <c r="C23" s="80" t="s">
        <v>8</v>
      </c>
      <c r="D23" s="80" t="s">
        <v>49</v>
      </c>
      <c r="E23" s="80" t="s">
        <v>61</v>
      </c>
      <c r="F23" s="80" t="s">
        <v>136</v>
      </c>
      <c r="G23" s="80"/>
      <c r="H23" s="106"/>
      <c r="I23" s="106"/>
      <c r="J23" s="82">
        <f>J24</f>
        <v>312.3</v>
      </c>
      <c r="K23" s="82">
        <f>K24</f>
        <v>199.8</v>
      </c>
      <c r="L23" s="82">
        <f>L24</f>
        <v>62.9</v>
      </c>
    </row>
    <row r="24" spans="1:12" ht="33.75">
      <c r="A24" s="81" t="s">
        <v>63</v>
      </c>
      <c r="B24" s="80" t="s">
        <v>49</v>
      </c>
      <c r="C24" s="80" t="s">
        <v>8</v>
      </c>
      <c r="D24" s="80" t="s">
        <v>49</v>
      </c>
      <c r="E24" s="80" t="s">
        <v>61</v>
      </c>
      <c r="F24" s="106">
        <v>240</v>
      </c>
      <c r="G24" s="80"/>
      <c r="H24" s="106"/>
      <c r="I24" s="106"/>
      <c r="J24" s="82">
        <f t="shared" ref="J24:L26" si="3">J25</f>
        <v>312.3</v>
      </c>
      <c r="K24" s="82">
        <f t="shared" si="3"/>
        <v>199.8</v>
      </c>
      <c r="L24" s="82">
        <f t="shared" si="3"/>
        <v>62.9</v>
      </c>
    </row>
    <row r="25" spans="1:12">
      <c r="A25" s="81" t="s">
        <v>48</v>
      </c>
      <c r="B25" s="80" t="s">
        <v>49</v>
      </c>
      <c r="C25" s="80" t="s">
        <v>8</v>
      </c>
      <c r="D25" s="80" t="s">
        <v>49</v>
      </c>
      <c r="E25" s="80" t="s">
        <v>61</v>
      </c>
      <c r="F25" s="106">
        <v>240</v>
      </c>
      <c r="G25" s="80" t="s">
        <v>49</v>
      </c>
      <c r="H25" s="80"/>
      <c r="I25" s="80"/>
      <c r="J25" s="82">
        <f t="shared" si="3"/>
        <v>312.3</v>
      </c>
      <c r="K25" s="82">
        <f t="shared" si="3"/>
        <v>199.8</v>
      </c>
      <c r="L25" s="82">
        <f t="shared" si="3"/>
        <v>62.9</v>
      </c>
    </row>
    <row r="26" spans="1:12" ht="56.25">
      <c r="A26" s="81" t="s">
        <v>50</v>
      </c>
      <c r="B26" s="80" t="s">
        <v>49</v>
      </c>
      <c r="C26" s="80" t="s">
        <v>8</v>
      </c>
      <c r="D26" s="80" t="s">
        <v>49</v>
      </c>
      <c r="E26" s="80" t="s">
        <v>61</v>
      </c>
      <c r="F26" s="106">
        <v>240</v>
      </c>
      <c r="G26" s="80" t="s">
        <v>49</v>
      </c>
      <c r="H26" s="80" t="s">
        <v>51</v>
      </c>
      <c r="I26" s="80"/>
      <c r="J26" s="82">
        <f t="shared" si="3"/>
        <v>312.3</v>
      </c>
      <c r="K26" s="82">
        <f t="shared" si="3"/>
        <v>199.8</v>
      </c>
      <c r="L26" s="82">
        <f t="shared" si="3"/>
        <v>62.9</v>
      </c>
    </row>
    <row r="27" spans="1:12" ht="33.75">
      <c r="A27" s="81" t="s">
        <v>240</v>
      </c>
      <c r="B27" s="80" t="s">
        <v>49</v>
      </c>
      <c r="C27" s="80" t="s">
        <v>8</v>
      </c>
      <c r="D27" s="80" t="s">
        <v>49</v>
      </c>
      <c r="E27" s="80" t="s">
        <v>61</v>
      </c>
      <c r="F27" s="106">
        <v>240</v>
      </c>
      <c r="G27" s="80" t="s">
        <v>49</v>
      </c>
      <c r="H27" s="106" t="s">
        <v>51</v>
      </c>
      <c r="I27" s="106">
        <v>926</v>
      </c>
      <c r="J27" s="82">
        <f>'Приложение 3 Сабанчеево'!J45</f>
        <v>312.3</v>
      </c>
      <c r="K27" s="82">
        <f>'Приложение 3 Сабанчеево'!K45</f>
        <v>199.8</v>
      </c>
      <c r="L27" s="82">
        <f>'Приложение 3 Сабанчеево'!L45</f>
        <v>62.9</v>
      </c>
    </row>
    <row r="28" spans="1:12" hidden="1">
      <c r="A28" s="81" t="s">
        <v>67</v>
      </c>
      <c r="B28" s="80" t="s">
        <v>49</v>
      </c>
      <c r="C28" s="80" t="s">
        <v>8</v>
      </c>
      <c r="D28" s="80" t="s">
        <v>49</v>
      </c>
      <c r="E28" s="80" t="s">
        <v>61</v>
      </c>
      <c r="F28" s="106" t="s">
        <v>137</v>
      </c>
      <c r="G28" s="80"/>
      <c r="H28" s="106"/>
      <c r="I28" s="106"/>
      <c r="J28" s="82">
        <f>J29</f>
        <v>17.600000000000001</v>
      </c>
      <c r="K28" s="82">
        <f>K29</f>
        <v>0</v>
      </c>
      <c r="L28" s="82">
        <f>L29</f>
        <v>0</v>
      </c>
    </row>
    <row r="29" spans="1:12" hidden="1">
      <c r="A29" s="81" t="s">
        <v>68</v>
      </c>
      <c r="B29" s="80" t="s">
        <v>49</v>
      </c>
      <c r="C29" s="80" t="s">
        <v>8</v>
      </c>
      <c r="D29" s="80" t="s">
        <v>49</v>
      </c>
      <c r="E29" s="80" t="s">
        <v>61</v>
      </c>
      <c r="F29" s="106">
        <v>850</v>
      </c>
      <c r="G29" s="80"/>
      <c r="H29" s="106"/>
      <c r="I29" s="106"/>
      <c r="J29" s="82">
        <f t="shared" ref="J29:L31" si="4">J30</f>
        <v>17.600000000000001</v>
      </c>
      <c r="K29" s="82">
        <f t="shared" si="4"/>
        <v>0</v>
      </c>
      <c r="L29" s="82">
        <f t="shared" si="4"/>
        <v>0</v>
      </c>
    </row>
    <row r="30" spans="1:12" hidden="1">
      <c r="A30" s="81" t="s">
        <v>48</v>
      </c>
      <c r="B30" s="80" t="s">
        <v>49</v>
      </c>
      <c r="C30" s="80" t="s">
        <v>8</v>
      </c>
      <c r="D30" s="80" t="s">
        <v>49</v>
      </c>
      <c r="E30" s="80" t="s">
        <v>61</v>
      </c>
      <c r="F30" s="106" t="s">
        <v>138</v>
      </c>
      <c r="G30" s="80" t="s">
        <v>49</v>
      </c>
      <c r="H30" s="80"/>
      <c r="I30" s="80"/>
      <c r="J30" s="82">
        <f t="shared" si="4"/>
        <v>17.600000000000001</v>
      </c>
      <c r="K30" s="82">
        <f t="shared" si="4"/>
        <v>0</v>
      </c>
      <c r="L30" s="82">
        <f t="shared" si="4"/>
        <v>0</v>
      </c>
    </row>
    <row r="31" spans="1:12" ht="56.25" hidden="1">
      <c r="A31" s="81" t="s">
        <v>50</v>
      </c>
      <c r="B31" s="80" t="s">
        <v>49</v>
      </c>
      <c r="C31" s="80" t="s">
        <v>8</v>
      </c>
      <c r="D31" s="80" t="s">
        <v>49</v>
      </c>
      <c r="E31" s="80" t="s">
        <v>61</v>
      </c>
      <c r="F31" s="106" t="s">
        <v>138</v>
      </c>
      <c r="G31" s="80" t="s">
        <v>49</v>
      </c>
      <c r="H31" s="80" t="s">
        <v>51</v>
      </c>
      <c r="I31" s="80"/>
      <c r="J31" s="82">
        <f t="shared" si="4"/>
        <v>17.600000000000001</v>
      </c>
      <c r="K31" s="82">
        <f t="shared" si="4"/>
        <v>0</v>
      </c>
      <c r="L31" s="82">
        <f t="shared" si="4"/>
        <v>0</v>
      </c>
    </row>
    <row r="32" spans="1:12" ht="33.75" hidden="1">
      <c r="A32" s="81" t="s">
        <v>240</v>
      </c>
      <c r="B32" s="80" t="s">
        <v>49</v>
      </c>
      <c r="C32" s="80" t="s">
        <v>8</v>
      </c>
      <c r="D32" s="80" t="s">
        <v>49</v>
      </c>
      <c r="E32" s="80" t="s">
        <v>61</v>
      </c>
      <c r="F32" s="106" t="s">
        <v>138</v>
      </c>
      <c r="G32" s="80" t="s">
        <v>49</v>
      </c>
      <c r="H32" s="106" t="s">
        <v>51</v>
      </c>
      <c r="I32" s="106">
        <v>926</v>
      </c>
      <c r="J32" s="82">
        <f>'Приложение 3 Сабанчеево'!J49</f>
        <v>17.600000000000001</v>
      </c>
      <c r="K32" s="82">
        <f>'Приложение 3 Сабанчеево'!K49</f>
        <v>0</v>
      </c>
      <c r="L32" s="82">
        <f>'Приложение 3 Сабанчеево'!L49</f>
        <v>0</v>
      </c>
    </row>
    <row r="33" spans="1:12" ht="22.5">
      <c r="A33" s="80" t="s">
        <v>72</v>
      </c>
      <c r="B33" s="81" t="s">
        <v>49</v>
      </c>
      <c r="C33" s="80" t="s">
        <v>8</v>
      </c>
      <c r="D33" s="81" t="s">
        <v>49</v>
      </c>
      <c r="E33" s="81">
        <v>44200</v>
      </c>
      <c r="F33" s="106"/>
      <c r="G33" s="80"/>
      <c r="H33" s="106"/>
      <c r="I33" s="106"/>
      <c r="J33" s="82">
        <f>J34+J40</f>
        <v>231</v>
      </c>
      <c r="K33" s="82">
        <f t="shared" ref="J33:L38" si="5">K34</f>
        <v>0</v>
      </c>
      <c r="L33" s="82">
        <f t="shared" si="5"/>
        <v>0</v>
      </c>
    </row>
    <row r="34" spans="1:12" ht="56.25">
      <c r="A34" s="81" t="str">
        <f>'[1]Приложение 6'!A19</f>
        <v>Субсидии на софинансирование расходных обязательств по финансовому обеспечению деятельности органов местного самоуправления и муниципальных учреждений</v>
      </c>
      <c r="B34" s="81" t="s">
        <v>49</v>
      </c>
      <c r="C34" s="80" t="s">
        <v>8</v>
      </c>
      <c r="D34" s="81" t="s">
        <v>49</v>
      </c>
      <c r="E34" s="81">
        <v>44205</v>
      </c>
      <c r="F34" s="81"/>
      <c r="G34" s="81"/>
      <c r="H34" s="81"/>
      <c r="I34" s="107"/>
      <c r="J34" s="82">
        <f t="shared" si="5"/>
        <v>231</v>
      </c>
      <c r="K34" s="82">
        <f t="shared" si="5"/>
        <v>0</v>
      </c>
      <c r="L34" s="82">
        <f>L35</f>
        <v>0</v>
      </c>
    </row>
    <row r="35" spans="1:12" ht="67.5">
      <c r="A35" s="81" t="s">
        <v>55</v>
      </c>
      <c r="B35" s="81" t="s">
        <v>49</v>
      </c>
      <c r="C35" s="80" t="s">
        <v>8</v>
      </c>
      <c r="D35" s="81" t="s">
        <v>49</v>
      </c>
      <c r="E35" s="81">
        <v>44205</v>
      </c>
      <c r="F35" s="81">
        <v>100</v>
      </c>
      <c r="G35" s="81"/>
      <c r="H35" s="81"/>
      <c r="I35" s="107"/>
      <c r="J35" s="82">
        <f t="shared" si="5"/>
        <v>231</v>
      </c>
      <c r="K35" s="82">
        <f t="shared" si="5"/>
        <v>0</v>
      </c>
      <c r="L35" s="82">
        <f t="shared" si="5"/>
        <v>0</v>
      </c>
    </row>
    <row r="36" spans="1:12" ht="23.25" customHeight="1">
      <c r="A36" s="81" t="s">
        <v>56</v>
      </c>
      <c r="B36" s="81" t="s">
        <v>49</v>
      </c>
      <c r="C36" s="80" t="s">
        <v>8</v>
      </c>
      <c r="D36" s="81" t="s">
        <v>49</v>
      </c>
      <c r="E36" s="81">
        <v>44205</v>
      </c>
      <c r="F36" s="80">
        <v>120</v>
      </c>
      <c r="G36" s="81"/>
      <c r="H36" s="81"/>
      <c r="I36" s="107"/>
      <c r="J36" s="82">
        <f t="shared" si="5"/>
        <v>231</v>
      </c>
      <c r="K36" s="82">
        <f t="shared" si="5"/>
        <v>0</v>
      </c>
      <c r="L36" s="82">
        <f t="shared" si="5"/>
        <v>0</v>
      </c>
    </row>
    <row r="37" spans="1:12">
      <c r="A37" s="81" t="s">
        <v>48</v>
      </c>
      <c r="B37" s="81" t="s">
        <v>49</v>
      </c>
      <c r="C37" s="80" t="s">
        <v>8</v>
      </c>
      <c r="D37" s="81" t="s">
        <v>49</v>
      </c>
      <c r="E37" s="81">
        <v>44205</v>
      </c>
      <c r="F37" s="106">
        <v>120</v>
      </c>
      <c r="G37" s="81" t="s">
        <v>49</v>
      </c>
      <c r="H37" s="81"/>
      <c r="I37" s="81"/>
      <c r="J37" s="82">
        <f t="shared" si="5"/>
        <v>231</v>
      </c>
      <c r="K37" s="82">
        <f t="shared" si="5"/>
        <v>0</v>
      </c>
      <c r="L37" s="82">
        <f t="shared" si="5"/>
        <v>0</v>
      </c>
    </row>
    <row r="38" spans="1:12" ht="56.25">
      <c r="A38" s="81" t="s">
        <v>50</v>
      </c>
      <c r="B38" s="81" t="s">
        <v>49</v>
      </c>
      <c r="C38" s="80" t="s">
        <v>8</v>
      </c>
      <c r="D38" s="81" t="s">
        <v>49</v>
      </c>
      <c r="E38" s="81">
        <v>44205</v>
      </c>
      <c r="F38" s="106">
        <v>120</v>
      </c>
      <c r="G38" s="81" t="s">
        <v>49</v>
      </c>
      <c r="H38" s="81" t="s">
        <v>51</v>
      </c>
      <c r="I38" s="81"/>
      <c r="J38" s="82">
        <f t="shared" si="5"/>
        <v>231</v>
      </c>
      <c r="K38" s="82">
        <f t="shared" si="5"/>
        <v>0</v>
      </c>
      <c r="L38" s="82">
        <f t="shared" si="5"/>
        <v>0</v>
      </c>
    </row>
    <row r="39" spans="1:12" ht="33.75">
      <c r="A39" s="81" t="s">
        <v>240</v>
      </c>
      <c r="B39" s="81" t="s">
        <v>49</v>
      </c>
      <c r="C39" s="80" t="s">
        <v>8</v>
      </c>
      <c r="D39" s="81" t="s">
        <v>49</v>
      </c>
      <c r="E39" s="81">
        <v>44205</v>
      </c>
      <c r="F39" s="106">
        <v>120</v>
      </c>
      <c r="G39" s="81" t="s">
        <v>49</v>
      </c>
      <c r="H39" s="107" t="s">
        <v>51</v>
      </c>
      <c r="I39" s="81">
        <v>926</v>
      </c>
      <c r="J39" s="82">
        <f>'Приложение 3 Сабанчеево'!J56</f>
        <v>231</v>
      </c>
      <c r="K39" s="82">
        <f>'Приложение 3 Сабанчеево'!K56</f>
        <v>0</v>
      </c>
      <c r="L39" s="82">
        <f>'Приложение 3 Сабанчеево'!L56</f>
        <v>0</v>
      </c>
    </row>
    <row r="40" spans="1:12" ht="33.75" hidden="1">
      <c r="A40" s="81" t="s">
        <v>62</v>
      </c>
      <c r="B40" s="81" t="s">
        <v>49</v>
      </c>
      <c r="C40" s="80" t="s">
        <v>8</v>
      </c>
      <c r="D40" s="81" t="s">
        <v>49</v>
      </c>
      <c r="E40" s="81">
        <v>44205</v>
      </c>
      <c r="F40" s="106" t="s">
        <v>136</v>
      </c>
      <c r="G40" s="81"/>
      <c r="H40" s="107"/>
      <c r="I40" s="107"/>
      <c r="J40" s="82">
        <f t="shared" ref="J40:L43" si="6">J41</f>
        <v>0</v>
      </c>
      <c r="K40" s="82">
        <f t="shared" si="6"/>
        <v>0</v>
      </c>
      <c r="L40" s="82">
        <f t="shared" si="6"/>
        <v>0</v>
      </c>
    </row>
    <row r="41" spans="1:12" ht="33.75" hidden="1">
      <c r="A41" s="81" t="s">
        <v>63</v>
      </c>
      <c r="B41" s="81" t="s">
        <v>49</v>
      </c>
      <c r="C41" s="80" t="s">
        <v>8</v>
      </c>
      <c r="D41" s="81" t="s">
        <v>49</v>
      </c>
      <c r="E41" s="81">
        <v>44205</v>
      </c>
      <c r="F41" s="80" t="s">
        <v>139</v>
      </c>
      <c r="G41" s="81"/>
      <c r="H41" s="81"/>
      <c r="I41" s="107"/>
      <c r="J41" s="82">
        <f t="shared" si="6"/>
        <v>0</v>
      </c>
      <c r="K41" s="82">
        <f t="shared" si="6"/>
        <v>0</v>
      </c>
      <c r="L41" s="82">
        <f t="shared" si="6"/>
        <v>0</v>
      </c>
    </row>
    <row r="42" spans="1:12" hidden="1">
      <c r="A42" s="81" t="s">
        <v>48</v>
      </c>
      <c r="B42" s="81" t="s">
        <v>49</v>
      </c>
      <c r="C42" s="80" t="s">
        <v>8</v>
      </c>
      <c r="D42" s="81" t="s">
        <v>49</v>
      </c>
      <c r="E42" s="81">
        <v>44205</v>
      </c>
      <c r="F42" s="106" t="s">
        <v>139</v>
      </c>
      <c r="G42" s="81" t="s">
        <v>49</v>
      </c>
      <c r="H42" s="81"/>
      <c r="I42" s="81"/>
      <c r="J42" s="82">
        <f t="shared" si="6"/>
        <v>0</v>
      </c>
      <c r="K42" s="82">
        <f t="shared" si="6"/>
        <v>0</v>
      </c>
      <c r="L42" s="82">
        <f t="shared" si="6"/>
        <v>0</v>
      </c>
    </row>
    <row r="43" spans="1:12" ht="56.25" hidden="1">
      <c r="A43" s="81" t="s">
        <v>50</v>
      </c>
      <c r="B43" s="81" t="s">
        <v>49</v>
      </c>
      <c r="C43" s="80" t="s">
        <v>8</v>
      </c>
      <c r="D43" s="81" t="s">
        <v>49</v>
      </c>
      <c r="E43" s="81">
        <v>44205</v>
      </c>
      <c r="F43" s="106" t="s">
        <v>139</v>
      </c>
      <c r="G43" s="81" t="s">
        <v>49</v>
      </c>
      <c r="H43" s="81" t="s">
        <v>51</v>
      </c>
      <c r="I43" s="81"/>
      <c r="J43" s="82">
        <f t="shared" si="6"/>
        <v>0</v>
      </c>
      <c r="K43" s="82">
        <f t="shared" si="6"/>
        <v>0</v>
      </c>
      <c r="L43" s="82">
        <f t="shared" si="6"/>
        <v>0</v>
      </c>
    </row>
    <row r="44" spans="1:12" ht="33.75" hidden="1">
      <c r="A44" s="81" t="s">
        <v>240</v>
      </c>
      <c r="B44" s="81" t="s">
        <v>49</v>
      </c>
      <c r="C44" s="80" t="s">
        <v>8</v>
      </c>
      <c r="D44" s="81" t="s">
        <v>49</v>
      </c>
      <c r="E44" s="81">
        <v>44205</v>
      </c>
      <c r="F44" s="106" t="s">
        <v>139</v>
      </c>
      <c r="G44" s="81" t="s">
        <v>49</v>
      </c>
      <c r="H44" s="107" t="s">
        <v>51</v>
      </c>
      <c r="I44" s="81">
        <v>926</v>
      </c>
      <c r="J44" s="82">
        <f>'Приложение 3 Сабанчеево'!J60</f>
        <v>0</v>
      </c>
      <c r="K44" s="82">
        <f>'Приложение 3 Сабанчеево'!K60</f>
        <v>0</v>
      </c>
      <c r="L44" s="82">
        <f>'Приложение 3 Сабанчеево'!L60</f>
        <v>0</v>
      </c>
    </row>
    <row r="45" spans="1:12" ht="60" customHeight="1">
      <c r="A45" s="81" t="s">
        <v>234</v>
      </c>
      <c r="B45" s="80" t="s">
        <v>49</v>
      </c>
      <c r="C45" s="80" t="s">
        <v>8</v>
      </c>
      <c r="D45" s="81" t="s">
        <v>49</v>
      </c>
      <c r="E45" s="80"/>
      <c r="F45" s="80"/>
      <c r="G45" s="80"/>
      <c r="H45" s="106"/>
      <c r="I45" s="106"/>
      <c r="J45" s="82">
        <f>J46+J52</f>
        <v>498.20000000000005</v>
      </c>
      <c r="K45" s="82">
        <f>K46+K52</f>
        <v>321.7</v>
      </c>
      <c r="L45" s="82">
        <f>L46+L52</f>
        <v>497.9</v>
      </c>
    </row>
    <row r="46" spans="1:12" ht="22.5">
      <c r="A46" s="80" t="s">
        <v>129</v>
      </c>
      <c r="B46" s="80" t="s">
        <v>49</v>
      </c>
      <c r="C46" s="80" t="s">
        <v>8</v>
      </c>
      <c r="D46" s="81" t="s">
        <v>49</v>
      </c>
      <c r="E46" s="80" t="s">
        <v>130</v>
      </c>
      <c r="F46" s="80"/>
      <c r="G46" s="80"/>
      <c r="H46" s="106"/>
      <c r="I46" s="106"/>
      <c r="J46" s="82">
        <f t="shared" ref="J46:L50" si="7">J47</f>
        <v>215.6</v>
      </c>
      <c r="K46" s="82">
        <f t="shared" si="7"/>
        <v>321.7</v>
      </c>
      <c r="L46" s="82">
        <f t="shared" si="7"/>
        <v>497.9</v>
      </c>
    </row>
    <row r="47" spans="1:12" ht="67.5">
      <c r="A47" s="81" t="s">
        <v>55</v>
      </c>
      <c r="B47" s="80" t="s">
        <v>49</v>
      </c>
      <c r="C47" s="80" t="s">
        <v>8</v>
      </c>
      <c r="D47" s="81" t="s">
        <v>49</v>
      </c>
      <c r="E47" s="80" t="s">
        <v>130</v>
      </c>
      <c r="F47" s="80" t="s">
        <v>131</v>
      </c>
      <c r="G47" s="80"/>
      <c r="H47" s="106"/>
      <c r="I47" s="106"/>
      <c r="J47" s="82">
        <f t="shared" si="7"/>
        <v>215.6</v>
      </c>
      <c r="K47" s="82">
        <f t="shared" si="7"/>
        <v>321.7</v>
      </c>
      <c r="L47" s="82">
        <f t="shared" si="7"/>
        <v>497.9</v>
      </c>
    </row>
    <row r="48" spans="1:12" ht="24.75" customHeight="1">
      <c r="A48" s="81" t="s">
        <v>56</v>
      </c>
      <c r="B48" s="80" t="s">
        <v>49</v>
      </c>
      <c r="C48" s="80" t="s">
        <v>8</v>
      </c>
      <c r="D48" s="81" t="s">
        <v>49</v>
      </c>
      <c r="E48" s="80" t="s">
        <v>130</v>
      </c>
      <c r="F48" s="80" t="s">
        <v>132</v>
      </c>
      <c r="G48" s="80"/>
      <c r="H48" s="106"/>
      <c r="I48" s="106"/>
      <c r="J48" s="82">
        <f t="shared" si="7"/>
        <v>215.6</v>
      </c>
      <c r="K48" s="82">
        <f t="shared" si="7"/>
        <v>321.7</v>
      </c>
      <c r="L48" s="82">
        <f t="shared" si="7"/>
        <v>497.9</v>
      </c>
    </row>
    <row r="49" spans="1:12">
      <c r="A49" s="81" t="s">
        <v>48</v>
      </c>
      <c r="B49" s="80" t="s">
        <v>49</v>
      </c>
      <c r="C49" s="80" t="s">
        <v>8</v>
      </c>
      <c r="D49" s="81" t="s">
        <v>49</v>
      </c>
      <c r="E49" s="80" t="s">
        <v>130</v>
      </c>
      <c r="F49" s="80" t="s">
        <v>132</v>
      </c>
      <c r="G49" s="80" t="s">
        <v>49</v>
      </c>
      <c r="H49" s="106"/>
      <c r="I49" s="106"/>
      <c r="J49" s="82">
        <f t="shared" si="7"/>
        <v>215.6</v>
      </c>
      <c r="K49" s="82">
        <f t="shared" si="7"/>
        <v>321.7</v>
      </c>
      <c r="L49" s="82">
        <f t="shared" si="7"/>
        <v>497.9</v>
      </c>
    </row>
    <row r="50" spans="1:12" ht="33.75">
      <c r="A50" s="81" t="s">
        <v>128</v>
      </c>
      <c r="B50" s="80" t="s">
        <v>49</v>
      </c>
      <c r="C50" s="80" t="s">
        <v>8</v>
      </c>
      <c r="D50" s="81" t="s">
        <v>49</v>
      </c>
      <c r="E50" s="80" t="s">
        <v>130</v>
      </c>
      <c r="F50" s="80" t="s">
        <v>132</v>
      </c>
      <c r="G50" s="80" t="s">
        <v>49</v>
      </c>
      <c r="H50" s="106" t="s">
        <v>89</v>
      </c>
      <c r="I50" s="106"/>
      <c r="J50" s="82">
        <f t="shared" si="7"/>
        <v>215.6</v>
      </c>
      <c r="K50" s="82">
        <f t="shared" si="7"/>
        <v>321.7</v>
      </c>
      <c r="L50" s="82">
        <f t="shared" si="7"/>
        <v>497.9</v>
      </c>
    </row>
    <row r="51" spans="1:12" ht="33.75">
      <c r="A51" s="81" t="s">
        <v>240</v>
      </c>
      <c r="B51" s="80" t="s">
        <v>49</v>
      </c>
      <c r="C51" s="80" t="s">
        <v>8</v>
      </c>
      <c r="D51" s="81" t="s">
        <v>49</v>
      </c>
      <c r="E51" s="80" t="s">
        <v>130</v>
      </c>
      <c r="F51" s="80" t="s">
        <v>132</v>
      </c>
      <c r="G51" s="80" t="s">
        <v>49</v>
      </c>
      <c r="H51" s="106" t="s">
        <v>89</v>
      </c>
      <c r="I51" s="106">
        <v>926</v>
      </c>
      <c r="J51" s="82">
        <f>'Приложение 3 Сабанчеево'!J16</f>
        <v>215.6</v>
      </c>
      <c r="K51" s="82">
        <f>'Приложение 3 Сабанчеево'!K16</f>
        <v>321.7</v>
      </c>
      <c r="L51" s="82">
        <f>'Приложение 3 Сабанчеево'!L16</f>
        <v>497.9</v>
      </c>
    </row>
    <row r="52" spans="1:12" ht="22.5">
      <c r="A52" s="80" t="s">
        <v>72</v>
      </c>
      <c r="B52" s="80" t="s">
        <v>49</v>
      </c>
      <c r="C52" s="80" t="s">
        <v>8</v>
      </c>
      <c r="D52" s="81" t="s">
        <v>49</v>
      </c>
      <c r="E52" s="80" t="s">
        <v>134</v>
      </c>
      <c r="F52" s="80"/>
      <c r="G52" s="80"/>
      <c r="H52" s="106"/>
      <c r="I52" s="106"/>
      <c r="J52" s="82">
        <f t="shared" ref="J52:L56" si="8">J53</f>
        <v>282.60000000000002</v>
      </c>
      <c r="K52" s="82">
        <f t="shared" si="8"/>
        <v>0</v>
      </c>
      <c r="L52" s="82">
        <f t="shared" si="8"/>
        <v>0</v>
      </c>
    </row>
    <row r="53" spans="1:12" ht="56.25">
      <c r="A53" s="81" t="str">
        <f>'[1]Приложение 6'!A19</f>
        <v>Субсидии на софинансирование расходных обязательств по финансовому обеспечению деятельности органов местного самоуправления и муниципальных учреждений</v>
      </c>
      <c r="B53" s="80" t="s">
        <v>49</v>
      </c>
      <c r="C53" s="80" t="s">
        <v>8</v>
      </c>
      <c r="D53" s="81" t="s">
        <v>49</v>
      </c>
      <c r="E53" s="81">
        <v>44205</v>
      </c>
      <c r="F53" s="80"/>
      <c r="G53" s="80"/>
      <c r="H53" s="106"/>
      <c r="I53" s="106"/>
      <c r="J53" s="82">
        <f t="shared" si="8"/>
        <v>282.60000000000002</v>
      </c>
      <c r="K53" s="82">
        <f t="shared" si="8"/>
        <v>0</v>
      </c>
      <c r="L53" s="82">
        <f t="shared" si="8"/>
        <v>0</v>
      </c>
    </row>
    <row r="54" spans="1:12" ht="67.5">
      <c r="A54" s="81" t="s">
        <v>55</v>
      </c>
      <c r="B54" s="80" t="s">
        <v>49</v>
      </c>
      <c r="C54" s="80" t="s">
        <v>8</v>
      </c>
      <c r="D54" s="81" t="s">
        <v>49</v>
      </c>
      <c r="E54" s="81">
        <v>44205</v>
      </c>
      <c r="F54" s="80" t="s">
        <v>131</v>
      </c>
      <c r="G54" s="80"/>
      <c r="H54" s="106"/>
      <c r="I54" s="106"/>
      <c r="J54" s="82">
        <f t="shared" si="8"/>
        <v>282.60000000000002</v>
      </c>
      <c r="K54" s="82">
        <f t="shared" si="8"/>
        <v>0</v>
      </c>
      <c r="L54" s="82">
        <f t="shared" si="8"/>
        <v>0</v>
      </c>
    </row>
    <row r="55" spans="1:12" ht="28.5" customHeight="1">
      <c r="A55" s="81" t="s">
        <v>56</v>
      </c>
      <c r="B55" s="80" t="s">
        <v>49</v>
      </c>
      <c r="C55" s="80" t="s">
        <v>8</v>
      </c>
      <c r="D55" s="81" t="s">
        <v>49</v>
      </c>
      <c r="E55" s="81">
        <v>44205</v>
      </c>
      <c r="F55" s="80" t="s">
        <v>132</v>
      </c>
      <c r="G55" s="80"/>
      <c r="H55" s="106"/>
      <c r="I55" s="106"/>
      <c r="J55" s="82">
        <f t="shared" si="8"/>
        <v>282.60000000000002</v>
      </c>
      <c r="K55" s="82">
        <f t="shared" si="8"/>
        <v>0</v>
      </c>
      <c r="L55" s="82">
        <f t="shared" si="8"/>
        <v>0</v>
      </c>
    </row>
    <row r="56" spans="1:12">
      <c r="A56" s="81" t="s">
        <v>48</v>
      </c>
      <c r="B56" s="80" t="s">
        <v>49</v>
      </c>
      <c r="C56" s="80" t="s">
        <v>8</v>
      </c>
      <c r="D56" s="81" t="s">
        <v>49</v>
      </c>
      <c r="E56" s="81">
        <v>44205</v>
      </c>
      <c r="F56" s="80" t="s">
        <v>132</v>
      </c>
      <c r="G56" s="80" t="s">
        <v>49</v>
      </c>
      <c r="H56" s="106"/>
      <c r="I56" s="106"/>
      <c r="J56" s="82">
        <f t="shared" si="8"/>
        <v>282.60000000000002</v>
      </c>
      <c r="K56" s="82">
        <f t="shared" si="8"/>
        <v>0</v>
      </c>
      <c r="L56" s="82">
        <f t="shared" si="8"/>
        <v>0</v>
      </c>
    </row>
    <row r="57" spans="1:12" ht="33.75">
      <c r="A57" s="81" t="s">
        <v>128</v>
      </c>
      <c r="B57" s="80" t="s">
        <v>49</v>
      </c>
      <c r="C57" s="80" t="s">
        <v>8</v>
      </c>
      <c r="D57" s="81" t="s">
        <v>49</v>
      </c>
      <c r="E57" s="81">
        <v>44205</v>
      </c>
      <c r="F57" s="80" t="s">
        <v>132</v>
      </c>
      <c r="G57" s="80" t="s">
        <v>49</v>
      </c>
      <c r="H57" s="106" t="s">
        <v>89</v>
      </c>
      <c r="I57" s="106"/>
      <c r="J57" s="82">
        <f>J58</f>
        <v>282.60000000000002</v>
      </c>
      <c r="K57" s="82">
        <f>K58</f>
        <v>0</v>
      </c>
      <c r="L57" s="82">
        <f>L58</f>
        <v>0</v>
      </c>
    </row>
    <row r="58" spans="1:12" ht="33.75">
      <c r="A58" s="81" t="s">
        <v>240</v>
      </c>
      <c r="B58" s="80" t="s">
        <v>49</v>
      </c>
      <c r="C58" s="80" t="s">
        <v>8</v>
      </c>
      <c r="D58" s="80" t="s">
        <v>49</v>
      </c>
      <c r="E58" s="81">
        <v>44205</v>
      </c>
      <c r="F58" s="80" t="s">
        <v>132</v>
      </c>
      <c r="G58" s="80" t="s">
        <v>49</v>
      </c>
      <c r="H58" s="106" t="s">
        <v>89</v>
      </c>
      <c r="I58" s="106">
        <v>926</v>
      </c>
      <c r="J58" s="82">
        <f>'Приложение 3 Сабанчеево'!J22</f>
        <v>282.60000000000002</v>
      </c>
      <c r="K58" s="82">
        <f>'Приложение 3 Сабанчеево'!K22</f>
        <v>0</v>
      </c>
      <c r="L58" s="82">
        <f>'Приложение 3 Сабанчеево'!L22</f>
        <v>0</v>
      </c>
    </row>
    <row r="59" spans="1:12" ht="46.5" hidden="1" customHeight="1">
      <c r="A59" s="81" t="s">
        <v>294</v>
      </c>
      <c r="B59" s="80" t="s">
        <v>49</v>
      </c>
      <c r="C59" s="80" t="s">
        <v>9</v>
      </c>
      <c r="D59" s="80" t="s">
        <v>81</v>
      </c>
      <c r="E59" s="81"/>
      <c r="F59" s="80"/>
      <c r="G59" s="80"/>
      <c r="H59" s="106"/>
      <c r="I59" s="106"/>
      <c r="J59" s="82">
        <f t="shared" ref="J59:J64" si="9">J60</f>
        <v>0</v>
      </c>
      <c r="K59" s="82"/>
      <c r="L59" s="82"/>
    </row>
    <row r="60" spans="1:12" ht="22.5" hidden="1">
      <c r="A60" s="81" t="s">
        <v>293</v>
      </c>
      <c r="B60" s="80" t="s">
        <v>49</v>
      </c>
      <c r="C60" s="80" t="s">
        <v>9</v>
      </c>
      <c r="D60" s="80" t="s">
        <v>295</v>
      </c>
      <c r="E60" s="81">
        <v>41250</v>
      </c>
      <c r="F60" s="80"/>
      <c r="G60" s="80"/>
      <c r="H60" s="106"/>
      <c r="I60" s="106"/>
      <c r="J60" s="82">
        <f t="shared" si="9"/>
        <v>0</v>
      </c>
      <c r="K60" s="82"/>
      <c r="L60" s="82"/>
    </row>
    <row r="61" spans="1:12" ht="33.75" hidden="1">
      <c r="A61" s="81" t="s">
        <v>62</v>
      </c>
      <c r="B61" s="80" t="s">
        <v>49</v>
      </c>
      <c r="C61" s="80" t="s">
        <v>9</v>
      </c>
      <c r="D61" s="80" t="s">
        <v>295</v>
      </c>
      <c r="E61" s="81">
        <v>41250</v>
      </c>
      <c r="F61" s="80" t="s">
        <v>136</v>
      </c>
      <c r="G61" s="80"/>
      <c r="H61" s="106"/>
      <c r="I61" s="106"/>
      <c r="J61" s="82">
        <f t="shared" si="9"/>
        <v>0</v>
      </c>
      <c r="K61" s="82"/>
      <c r="L61" s="82"/>
    </row>
    <row r="62" spans="1:12" ht="33.75" hidden="1">
      <c r="A62" s="81" t="s">
        <v>63</v>
      </c>
      <c r="B62" s="80" t="s">
        <v>49</v>
      </c>
      <c r="C62" s="80" t="s">
        <v>9</v>
      </c>
      <c r="D62" s="80" t="s">
        <v>295</v>
      </c>
      <c r="E62" s="81">
        <v>41250</v>
      </c>
      <c r="F62" s="80" t="s">
        <v>139</v>
      </c>
      <c r="G62" s="80"/>
      <c r="H62" s="106"/>
      <c r="I62" s="106"/>
      <c r="J62" s="82">
        <f t="shared" si="9"/>
        <v>0</v>
      </c>
      <c r="K62" s="82"/>
      <c r="L62" s="82"/>
    </row>
    <row r="63" spans="1:12" hidden="1">
      <c r="A63" s="81" t="s">
        <v>48</v>
      </c>
      <c r="B63" s="80" t="s">
        <v>49</v>
      </c>
      <c r="C63" s="80" t="s">
        <v>9</v>
      </c>
      <c r="D63" s="80" t="s">
        <v>295</v>
      </c>
      <c r="E63" s="81">
        <v>41250</v>
      </c>
      <c r="F63" s="80" t="s">
        <v>139</v>
      </c>
      <c r="G63" s="80" t="s">
        <v>49</v>
      </c>
      <c r="H63" s="106"/>
      <c r="I63" s="106"/>
      <c r="J63" s="82">
        <f t="shared" si="9"/>
        <v>0</v>
      </c>
      <c r="K63" s="82"/>
      <c r="L63" s="82"/>
    </row>
    <row r="64" spans="1:12" ht="33.75" hidden="1">
      <c r="A64" s="81" t="s">
        <v>128</v>
      </c>
      <c r="B64" s="80" t="s">
        <v>49</v>
      </c>
      <c r="C64" s="80" t="s">
        <v>9</v>
      </c>
      <c r="D64" s="80" t="s">
        <v>295</v>
      </c>
      <c r="E64" s="81">
        <v>41250</v>
      </c>
      <c r="F64" s="80" t="s">
        <v>139</v>
      </c>
      <c r="G64" s="80" t="s">
        <v>49</v>
      </c>
      <c r="H64" s="106" t="s">
        <v>89</v>
      </c>
      <c r="I64" s="106"/>
      <c r="J64" s="82">
        <f t="shared" si="9"/>
        <v>0</v>
      </c>
      <c r="K64" s="82"/>
      <c r="L64" s="82"/>
    </row>
    <row r="65" spans="1:12" ht="33.75" hidden="1">
      <c r="A65" s="81" t="s">
        <v>240</v>
      </c>
      <c r="B65" s="80" t="s">
        <v>49</v>
      </c>
      <c r="C65" s="80" t="s">
        <v>9</v>
      </c>
      <c r="D65" s="80" t="s">
        <v>295</v>
      </c>
      <c r="E65" s="81">
        <v>41250</v>
      </c>
      <c r="F65" s="80" t="s">
        <v>139</v>
      </c>
      <c r="G65" s="80" t="s">
        <v>49</v>
      </c>
      <c r="H65" s="106" t="s">
        <v>89</v>
      </c>
      <c r="I65" s="106">
        <v>926</v>
      </c>
      <c r="J65" s="82">
        <f>'Приложение 3 Сабанчеево'!J29</f>
        <v>0</v>
      </c>
      <c r="K65" s="82"/>
      <c r="L65" s="82"/>
    </row>
    <row r="66" spans="1:12" ht="69" hidden="1" customHeight="1">
      <c r="A66" s="81" t="s">
        <v>283</v>
      </c>
      <c r="B66" s="80" t="s">
        <v>20</v>
      </c>
      <c r="C66" s="80"/>
      <c r="D66" s="80"/>
      <c r="E66" s="81"/>
      <c r="F66" s="80"/>
      <c r="G66" s="80"/>
      <c r="H66" s="106"/>
      <c r="I66" s="106"/>
      <c r="J66" s="82">
        <f t="shared" ref="J66:J72" si="10">J67</f>
        <v>0</v>
      </c>
      <c r="K66" s="82"/>
      <c r="L66" s="82"/>
    </row>
    <row r="67" spans="1:12" ht="123.75" hidden="1">
      <c r="A67" s="81" t="s">
        <v>286</v>
      </c>
      <c r="B67" s="80" t="s">
        <v>20</v>
      </c>
      <c r="C67" s="80" t="s">
        <v>52</v>
      </c>
      <c r="D67" s="80" t="s">
        <v>51</v>
      </c>
      <c r="E67" s="81"/>
      <c r="F67" s="80"/>
      <c r="G67" s="80"/>
      <c r="H67" s="106"/>
      <c r="I67" s="106"/>
      <c r="J67" s="82">
        <f t="shared" si="10"/>
        <v>0</v>
      </c>
      <c r="K67" s="82"/>
      <c r="L67" s="82"/>
    </row>
    <row r="68" spans="1:12" ht="33.75" hidden="1">
      <c r="A68" s="81" t="s">
        <v>282</v>
      </c>
      <c r="B68" s="80" t="s">
        <v>20</v>
      </c>
      <c r="C68" s="80" t="s">
        <v>52</v>
      </c>
      <c r="D68" s="80" t="s">
        <v>51</v>
      </c>
      <c r="E68" s="81" t="s">
        <v>281</v>
      </c>
      <c r="F68" s="80"/>
      <c r="G68" s="80"/>
      <c r="H68" s="106"/>
      <c r="I68" s="106"/>
      <c r="J68" s="82">
        <f t="shared" si="10"/>
        <v>0</v>
      </c>
      <c r="K68" s="82"/>
      <c r="L68" s="82"/>
    </row>
    <row r="69" spans="1:12" ht="33.75" hidden="1">
      <c r="A69" s="81" t="s">
        <v>62</v>
      </c>
      <c r="B69" s="80" t="s">
        <v>20</v>
      </c>
      <c r="C69" s="80" t="s">
        <v>52</v>
      </c>
      <c r="D69" s="80" t="s">
        <v>51</v>
      </c>
      <c r="E69" s="81" t="s">
        <v>281</v>
      </c>
      <c r="F69" s="80" t="s">
        <v>136</v>
      </c>
      <c r="G69" s="80"/>
      <c r="H69" s="106"/>
      <c r="I69" s="106"/>
      <c r="J69" s="82">
        <f t="shared" si="10"/>
        <v>0</v>
      </c>
      <c r="K69" s="82"/>
      <c r="L69" s="82"/>
    </row>
    <row r="70" spans="1:12" ht="33.75" hidden="1">
      <c r="A70" s="81" t="s">
        <v>63</v>
      </c>
      <c r="B70" s="80" t="s">
        <v>20</v>
      </c>
      <c r="C70" s="80" t="s">
        <v>52</v>
      </c>
      <c r="D70" s="80" t="s">
        <v>51</v>
      </c>
      <c r="E70" s="81" t="s">
        <v>281</v>
      </c>
      <c r="F70" s="80" t="s">
        <v>139</v>
      </c>
      <c r="G70" s="80"/>
      <c r="H70" s="106"/>
      <c r="I70" s="106"/>
      <c r="J70" s="82">
        <f t="shared" si="10"/>
        <v>0</v>
      </c>
      <c r="K70" s="82"/>
      <c r="L70" s="82"/>
    </row>
    <row r="71" spans="1:12" hidden="1">
      <c r="A71" s="81" t="s">
        <v>100</v>
      </c>
      <c r="B71" s="80" t="s">
        <v>20</v>
      </c>
      <c r="C71" s="80" t="s">
        <v>52</v>
      </c>
      <c r="D71" s="80" t="s">
        <v>51</v>
      </c>
      <c r="E71" s="81" t="s">
        <v>281</v>
      </c>
      <c r="F71" s="80" t="s">
        <v>139</v>
      </c>
      <c r="G71" s="80" t="s">
        <v>101</v>
      </c>
      <c r="H71" s="106"/>
      <c r="I71" s="106"/>
      <c r="J71" s="82">
        <f t="shared" si="10"/>
        <v>0</v>
      </c>
      <c r="K71" s="82"/>
      <c r="L71" s="82"/>
    </row>
    <row r="72" spans="1:12" hidden="1">
      <c r="A72" s="81" t="s">
        <v>280</v>
      </c>
      <c r="B72" s="80" t="s">
        <v>20</v>
      </c>
      <c r="C72" s="80" t="s">
        <v>52</v>
      </c>
      <c r="D72" s="80" t="s">
        <v>51</v>
      </c>
      <c r="E72" s="81" t="s">
        <v>281</v>
      </c>
      <c r="F72" s="80" t="s">
        <v>139</v>
      </c>
      <c r="G72" s="80" t="s">
        <v>101</v>
      </c>
      <c r="H72" s="106" t="s">
        <v>91</v>
      </c>
      <c r="I72" s="106"/>
      <c r="J72" s="82">
        <f t="shared" si="10"/>
        <v>0</v>
      </c>
      <c r="K72" s="82"/>
      <c r="L72" s="82"/>
    </row>
    <row r="73" spans="1:12" ht="33.75" hidden="1">
      <c r="A73" s="81" t="s">
        <v>240</v>
      </c>
      <c r="B73" s="80" t="s">
        <v>20</v>
      </c>
      <c r="C73" s="80" t="s">
        <v>52</v>
      </c>
      <c r="D73" s="80" t="s">
        <v>51</v>
      </c>
      <c r="E73" s="81" t="s">
        <v>281</v>
      </c>
      <c r="F73" s="80" t="s">
        <v>139</v>
      </c>
      <c r="G73" s="80" t="s">
        <v>101</v>
      </c>
      <c r="H73" s="106" t="s">
        <v>91</v>
      </c>
      <c r="I73" s="106" t="s">
        <v>246</v>
      </c>
      <c r="J73" s="82">
        <f>'Приложение 3 Сабанчеево'!J170</f>
        <v>0</v>
      </c>
      <c r="K73" s="82"/>
      <c r="L73" s="82"/>
    </row>
    <row r="74" spans="1:12" ht="48" customHeight="1">
      <c r="A74" s="81" t="s">
        <v>258</v>
      </c>
      <c r="B74" s="80">
        <v>22</v>
      </c>
      <c r="C74" s="80"/>
      <c r="D74" s="80"/>
      <c r="E74" s="80"/>
      <c r="F74" s="80"/>
      <c r="G74" s="80"/>
      <c r="H74" s="80"/>
      <c r="I74" s="80"/>
      <c r="J74" s="82">
        <f>J95+J102+J109+J116+J123+J88+J130+J75</f>
        <v>260</v>
      </c>
      <c r="K74" s="82">
        <f>K95+K102+K109+K116+K123+K88</f>
        <v>313.5</v>
      </c>
      <c r="L74" s="82">
        <f>L95+L102+L109+L116+L123+L88</f>
        <v>273</v>
      </c>
    </row>
    <row r="75" spans="1:12" ht="36.75" hidden="1" customHeight="1">
      <c r="A75" s="81" t="s">
        <v>291</v>
      </c>
      <c r="B75" s="80">
        <v>22</v>
      </c>
      <c r="C75" s="80" t="s">
        <v>8</v>
      </c>
      <c r="D75" s="80" t="s">
        <v>49</v>
      </c>
      <c r="E75" s="80"/>
      <c r="F75" s="80"/>
      <c r="G75" s="80"/>
      <c r="H75" s="80"/>
      <c r="I75" s="80"/>
      <c r="J75" s="82">
        <f>J76+J82</f>
        <v>0</v>
      </c>
      <c r="K75" s="82"/>
      <c r="L75" s="82"/>
    </row>
    <row r="76" spans="1:12" ht="24" hidden="1" customHeight="1">
      <c r="A76" s="81" t="s">
        <v>303</v>
      </c>
      <c r="B76" s="80">
        <v>22</v>
      </c>
      <c r="C76" s="80" t="s">
        <v>8</v>
      </c>
      <c r="D76" s="80" t="s">
        <v>49</v>
      </c>
      <c r="E76" s="80" t="s">
        <v>302</v>
      </c>
      <c r="F76" s="80"/>
      <c r="G76" s="80"/>
      <c r="H76" s="80"/>
      <c r="I76" s="80"/>
      <c r="J76" s="82">
        <f t="shared" ref="J76:J80" si="11">J77</f>
        <v>0</v>
      </c>
      <c r="K76" s="82"/>
      <c r="L76" s="82"/>
    </row>
    <row r="77" spans="1:12" ht="26.25" hidden="1" customHeight="1">
      <c r="A77" s="81" t="s">
        <v>62</v>
      </c>
      <c r="B77" s="80">
        <v>22</v>
      </c>
      <c r="C77" s="80" t="s">
        <v>8</v>
      </c>
      <c r="D77" s="80" t="s">
        <v>49</v>
      </c>
      <c r="E77" s="80" t="s">
        <v>302</v>
      </c>
      <c r="F77" s="80" t="s">
        <v>136</v>
      </c>
      <c r="G77" s="80"/>
      <c r="H77" s="80"/>
      <c r="I77" s="80"/>
      <c r="J77" s="82">
        <f t="shared" si="11"/>
        <v>0</v>
      </c>
      <c r="K77" s="82"/>
      <c r="L77" s="82"/>
    </row>
    <row r="78" spans="1:12" ht="33" hidden="1" customHeight="1">
      <c r="A78" s="81" t="s">
        <v>63</v>
      </c>
      <c r="B78" s="80">
        <v>22</v>
      </c>
      <c r="C78" s="80" t="s">
        <v>8</v>
      </c>
      <c r="D78" s="80" t="s">
        <v>49</v>
      </c>
      <c r="E78" s="80" t="s">
        <v>302</v>
      </c>
      <c r="F78" s="80" t="s">
        <v>139</v>
      </c>
      <c r="G78" s="80"/>
      <c r="H78" s="80"/>
      <c r="I78" s="80"/>
      <c r="J78" s="82">
        <f t="shared" si="11"/>
        <v>0</v>
      </c>
      <c r="K78" s="82"/>
      <c r="L78" s="82"/>
    </row>
    <row r="79" spans="1:12" ht="13.5" hidden="1" customHeight="1">
      <c r="A79" s="81" t="s">
        <v>100</v>
      </c>
      <c r="B79" s="80">
        <v>22</v>
      </c>
      <c r="C79" s="80" t="s">
        <v>8</v>
      </c>
      <c r="D79" s="80" t="s">
        <v>49</v>
      </c>
      <c r="E79" s="80" t="s">
        <v>302</v>
      </c>
      <c r="F79" s="80" t="s">
        <v>139</v>
      </c>
      <c r="G79" s="80" t="s">
        <v>101</v>
      </c>
      <c r="H79" s="80"/>
      <c r="I79" s="80"/>
      <c r="J79" s="82">
        <f t="shared" si="11"/>
        <v>0</v>
      </c>
      <c r="K79" s="82"/>
      <c r="L79" s="82"/>
    </row>
    <row r="80" spans="1:12" ht="13.5" hidden="1" customHeight="1">
      <c r="A80" s="81" t="s">
        <v>102</v>
      </c>
      <c r="B80" s="80">
        <v>22</v>
      </c>
      <c r="C80" s="80" t="s">
        <v>8</v>
      </c>
      <c r="D80" s="80" t="s">
        <v>49</v>
      </c>
      <c r="E80" s="80" t="s">
        <v>302</v>
      </c>
      <c r="F80" s="80" t="s">
        <v>139</v>
      </c>
      <c r="G80" s="80" t="s">
        <v>101</v>
      </c>
      <c r="H80" s="80" t="s">
        <v>91</v>
      </c>
      <c r="I80" s="80"/>
      <c r="J80" s="82">
        <f t="shared" si="11"/>
        <v>0</v>
      </c>
      <c r="K80" s="82"/>
      <c r="L80" s="82"/>
    </row>
    <row r="81" spans="1:12" ht="35.25" hidden="1" customHeight="1">
      <c r="A81" s="81" t="s">
        <v>240</v>
      </c>
      <c r="B81" s="80">
        <v>22</v>
      </c>
      <c r="C81" s="80" t="s">
        <v>8</v>
      </c>
      <c r="D81" s="80" t="s">
        <v>49</v>
      </c>
      <c r="E81" s="80" t="s">
        <v>302</v>
      </c>
      <c r="F81" s="80" t="s">
        <v>139</v>
      </c>
      <c r="G81" s="80" t="s">
        <v>101</v>
      </c>
      <c r="H81" s="80" t="s">
        <v>91</v>
      </c>
      <c r="I81" s="80" t="s">
        <v>246</v>
      </c>
      <c r="J81" s="82">
        <f>'Приложение 3 Сабанчеево'!J178</f>
        <v>0</v>
      </c>
      <c r="K81" s="82"/>
      <c r="L81" s="82"/>
    </row>
    <row r="82" spans="1:12" ht="28.5" hidden="1" customHeight="1">
      <c r="A82" s="81" t="s">
        <v>140</v>
      </c>
      <c r="B82" s="80">
        <v>22</v>
      </c>
      <c r="C82" s="80" t="s">
        <v>8</v>
      </c>
      <c r="D82" s="80" t="s">
        <v>49</v>
      </c>
      <c r="E82" s="80" t="s">
        <v>111</v>
      </c>
      <c r="F82" s="80"/>
      <c r="G82" s="80"/>
      <c r="H82" s="80"/>
      <c r="I82" s="80"/>
      <c r="J82" s="184">
        <f>J83</f>
        <v>0</v>
      </c>
      <c r="K82" s="82"/>
      <c r="L82" s="82"/>
    </row>
    <row r="83" spans="1:12" ht="36" hidden="1" customHeight="1">
      <c r="A83" s="81" t="s">
        <v>62</v>
      </c>
      <c r="B83" s="80">
        <v>22</v>
      </c>
      <c r="C83" s="80" t="s">
        <v>8</v>
      </c>
      <c r="D83" s="80" t="s">
        <v>49</v>
      </c>
      <c r="E83" s="80" t="s">
        <v>111</v>
      </c>
      <c r="F83" s="80" t="s">
        <v>136</v>
      </c>
      <c r="G83" s="80"/>
      <c r="H83" s="80"/>
      <c r="I83" s="80"/>
      <c r="J83" s="184">
        <f>J84</f>
        <v>0</v>
      </c>
      <c r="K83" s="82"/>
      <c r="L83" s="82"/>
    </row>
    <row r="84" spans="1:12" ht="24.75" hidden="1" customHeight="1">
      <c r="A84" s="81" t="s">
        <v>63</v>
      </c>
      <c r="B84" s="80">
        <v>22</v>
      </c>
      <c r="C84" s="80" t="s">
        <v>8</v>
      </c>
      <c r="D84" s="80" t="s">
        <v>49</v>
      </c>
      <c r="E84" s="80" t="s">
        <v>111</v>
      </c>
      <c r="F84" s="80" t="s">
        <v>139</v>
      </c>
      <c r="G84" s="80"/>
      <c r="H84" s="80"/>
      <c r="I84" s="80"/>
      <c r="J84" s="184">
        <f>J85</f>
        <v>0</v>
      </c>
      <c r="K84" s="82"/>
      <c r="L84" s="82"/>
    </row>
    <row r="85" spans="1:12" ht="18.75" hidden="1" customHeight="1">
      <c r="A85" s="81" t="s">
        <v>100</v>
      </c>
      <c r="B85" s="80">
        <v>22</v>
      </c>
      <c r="C85" s="80" t="s">
        <v>8</v>
      </c>
      <c r="D85" s="80" t="s">
        <v>49</v>
      </c>
      <c r="E85" s="80" t="s">
        <v>111</v>
      </c>
      <c r="F85" s="80" t="s">
        <v>139</v>
      </c>
      <c r="G85" s="80" t="s">
        <v>101</v>
      </c>
      <c r="H85" s="80"/>
      <c r="I85" s="80"/>
      <c r="J85" s="184">
        <f>J86</f>
        <v>0</v>
      </c>
      <c r="K85" s="82"/>
      <c r="L85" s="82"/>
    </row>
    <row r="86" spans="1:12" ht="18.75" hidden="1" customHeight="1">
      <c r="A86" s="81" t="s">
        <v>102</v>
      </c>
      <c r="B86" s="80">
        <v>22</v>
      </c>
      <c r="C86" s="80" t="s">
        <v>8</v>
      </c>
      <c r="D86" s="80" t="s">
        <v>49</v>
      </c>
      <c r="E86" s="80" t="s">
        <v>111</v>
      </c>
      <c r="F86" s="80" t="s">
        <v>139</v>
      </c>
      <c r="G86" s="80" t="s">
        <v>101</v>
      </c>
      <c r="H86" s="80" t="s">
        <v>91</v>
      </c>
      <c r="I86" s="80"/>
      <c r="J86" s="184">
        <f>J87</f>
        <v>0</v>
      </c>
      <c r="K86" s="82"/>
      <c r="L86" s="82"/>
    </row>
    <row r="87" spans="1:12" ht="36.75" hidden="1" customHeight="1">
      <c r="A87" s="81" t="s">
        <v>240</v>
      </c>
      <c r="B87" s="80">
        <v>22</v>
      </c>
      <c r="C87" s="80" t="s">
        <v>8</v>
      </c>
      <c r="D87" s="80" t="s">
        <v>49</v>
      </c>
      <c r="E87" s="80" t="s">
        <v>111</v>
      </c>
      <c r="F87" s="80" t="s">
        <v>139</v>
      </c>
      <c r="G87" s="80" t="s">
        <v>101</v>
      </c>
      <c r="H87" s="80" t="s">
        <v>91</v>
      </c>
      <c r="I87" s="80" t="s">
        <v>246</v>
      </c>
      <c r="J87" s="184">
        <f>'Приложение 3 Сабанчеево'!J182</f>
        <v>0</v>
      </c>
      <c r="K87" s="82"/>
      <c r="L87" s="82"/>
    </row>
    <row r="88" spans="1:12" ht="57.75" customHeight="1">
      <c r="A88" s="81" t="s">
        <v>218</v>
      </c>
      <c r="B88" s="80" t="s">
        <v>224</v>
      </c>
      <c r="C88" s="80" t="s">
        <v>8</v>
      </c>
      <c r="D88" s="80" t="s">
        <v>89</v>
      </c>
      <c r="E88" s="80"/>
      <c r="F88" s="80"/>
      <c r="G88" s="80"/>
      <c r="H88" s="80"/>
      <c r="I88" s="80"/>
      <c r="J88" s="82">
        <f t="shared" ref="J88:L93" si="12">J89</f>
        <v>0</v>
      </c>
      <c r="K88" s="82">
        <f t="shared" si="12"/>
        <v>50</v>
      </c>
      <c r="L88" s="82">
        <f t="shared" si="12"/>
        <v>50</v>
      </c>
    </row>
    <row r="89" spans="1:12" ht="22.5">
      <c r="A89" s="81" t="s">
        <v>140</v>
      </c>
      <c r="B89" s="80">
        <v>22</v>
      </c>
      <c r="C89" s="80" t="s">
        <v>8</v>
      </c>
      <c r="D89" s="80" t="s">
        <v>89</v>
      </c>
      <c r="E89" s="80" t="s">
        <v>111</v>
      </c>
      <c r="F89" s="80"/>
      <c r="G89" s="80"/>
      <c r="H89" s="80"/>
      <c r="I89" s="80"/>
      <c r="J89" s="82">
        <f t="shared" si="12"/>
        <v>0</v>
      </c>
      <c r="K89" s="82">
        <f t="shared" si="12"/>
        <v>50</v>
      </c>
      <c r="L89" s="82">
        <f t="shared" si="12"/>
        <v>50</v>
      </c>
    </row>
    <row r="90" spans="1:12" ht="33.75">
      <c r="A90" s="81" t="s">
        <v>62</v>
      </c>
      <c r="B90" s="80">
        <v>22</v>
      </c>
      <c r="C90" s="80" t="s">
        <v>8</v>
      </c>
      <c r="D90" s="80" t="s">
        <v>89</v>
      </c>
      <c r="E90" s="80" t="s">
        <v>111</v>
      </c>
      <c r="F90" s="80" t="s">
        <v>136</v>
      </c>
      <c r="G90" s="80"/>
      <c r="H90" s="80"/>
      <c r="I90" s="80"/>
      <c r="J90" s="82">
        <f t="shared" si="12"/>
        <v>0</v>
      </c>
      <c r="K90" s="82">
        <f t="shared" si="12"/>
        <v>50</v>
      </c>
      <c r="L90" s="82">
        <f t="shared" si="12"/>
        <v>50</v>
      </c>
    </row>
    <row r="91" spans="1:12" ht="33.75">
      <c r="A91" s="81" t="s">
        <v>63</v>
      </c>
      <c r="B91" s="80">
        <v>22</v>
      </c>
      <c r="C91" s="80" t="s">
        <v>8</v>
      </c>
      <c r="D91" s="80" t="s">
        <v>89</v>
      </c>
      <c r="E91" s="80" t="s">
        <v>111</v>
      </c>
      <c r="F91" s="80" t="s">
        <v>139</v>
      </c>
      <c r="G91" s="80"/>
      <c r="H91" s="80"/>
      <c r="I91" s="80"/>
      <c r="J91" s="82">
        <f t="shared" si="12"/>
        <v>0</v>
      </c>
      <c r="K91" s="82">
        <f t="shared" si="12"/>
        <v>50</v>
      </c>
      <c r="L91" s="82">
        <f t="shared" si="12"/>
        <v>50</v>
      </c>
    </row>
    <row r="92" spans="1:12">
      <c r="A92" s="81" t="s">
        <v>100</v>
      </c>
      <c r="B92" s="80">
        <v>22</v>
      </c>
      <c r="C92" s="80" t="s">
        <v>8</v>
      </c>
      <c r="D92" s="80" t="s">
        <v>89</v>
      </c>
      <c r="E92" s="80" t="s">
        <v>111</v>
      </c>
      <c r="F92" s="80" t="s">
        <v>139</v>
      </c>
      <c r="G92" s="80" t="s">
        <v>101</v>
      </c>
      <c r="H92" s="80"/>
      <c r="I92" s="80"/>
      <c r="J92" s="82">
        <f t="shared" si="12"/>
        <v>0</v>
      </c>
      <c r="K92" s="82">
        <f t="shared" si="12"/>
        <v>50</v>
      </c>
      <c r="L92" s="82">
        <f t="shared" si="12"/>
        <v>50</v>
      </c>
    </row>
    <row r="93" spans="1:12">
      <c r="A93" s="81" t="s">
        <v>102</v>
      </c>
      <c r="B93" s="80">
        <v>22</v>
      </c>
      <c r="C93" s="80" t="s">
        <v>8</v>
      </c>
      <c r="D93" s="80" t="s">
        <v>89</v>
      </c>
      <c r="E93" s="80" t="s">
        <v>111</v>
      </c>
      <c r="F93" s="80" t="s">
        <v>139</v>
      </c>
      <c r="G93" s="80" t="s">
        <v>101</v>
      </c>
      <c r="H93" s="80" t="s">
        <v>91</v>
      </c>
      <c r="I93" s="80"/>
      <c r="J93" s="82">
        <f t="shared" si="12"/>
        <v>0</v>
      </c>
      <c r="K93" s="82">
        <f t="shared" si="12"/>
        <v>50</v>
      </c>
      <c r="L93" s="82">
        <f t="shared" si="12"/>
        <v>50</v>
      </c>
    </row>
    <row r="94" spans="1:12" ht="33.75">
      <c r="A94" s="81" t="s">
        <v>240</v>
      </c>
      <c r="B94" s="80" t="s">
        <v>224</v>
      </c>
      <c r="C94" s="80" t="s">
        <v>8</v>
      </c>
      <c r="D94" s="80" t="s">
        <v>89</v>
      </c>
      <c r="E94" s="80" t="s">
        <v>111</v>
      </c>
      <c r="F94" s="80" t="s">
        <v>139</v>
      </c>
      <c r="G94" s="80" t="s">
        <v>101</v>
      </c>
      <c r="H94" s="80" t="s">
        <v>91</v>
      </c>
      <c r="I94" s="80">
        <v>926</v>
      </c>
      <c r="J94" s="82">
        <f>'Приложение 3 Сабанчеево'!J187</f>
        <v>0</v>
      </c>
      <c r="K94" s="82">
        <f>'Приложение 3 Сабанчеево'!K187</f>
        <v>50</v>
      </c>
      <c r="L94" s="82">
        <f>'Приложение 3 Сабанчеево'!L187</f>
        <v>50</v>
      </c>
    </row>
    <row r="95" spans="1:12" ht="45">
      <c r="A95" s="81" t="s">
        <v>103</v>
      </c>
      <c r="B95" s="80">
        <v>22</v>
      </c>
      <c r="C95" s="80" t="s">
        <v>9</v>
      </c>
      <c r="D95" s="80" t="s">
        <v>49</v>
      </c>
      <c r="E95" s="80"/>
      <c r="F95" s="80"/>
      <c r="G95" s="80"/>
      <c r="H95" s="80"/>
      <c r="I95" s="80"/>
      <c r="J95" s="82">
        <f t="shared" ref="J95:L100" si="13">J96</f>
        <v>260</v>
      </c>
      <c r="K95" s="82">
        <f t="shared" si="13"/>
        <v>206.3</v>
      </c>
      <c r="L95" s="82">
        <f t="shared" si="13"/>
        <v>151.19999999999999</v>
      </c>
    </row>
    <row r="96" spans="1:12">
      <c r="A96" s="81" t="s">
        <v>104</v>
      </c>
      <c r="B96" s="80">
        <v>22</v>
      </c>
      <c r="C96" s="80" t="s">
        <v>9</v>
      </c>
      <c r="D96" s="80" t="s">
        <v>49</v>
      </c>
      <c r="E96" s="80" t="s">
        <v>105</v>
      </c>
      <c r="F96" s="80"/>
      <c r="G96" s="80"/>
      <c r="H96" s="80"/>
      <c r="I96" s="80"/>
      <c r="J96" s="82">
        <f>J97</f>
        <v>260</v>
      </c>
      <c r="K96" s="82">
        <f t="shared" si="13"/>
        <v>206.3</v>
      </c>
      <c r="L96" s="82">
        <f t="shared" si="13"/>
        <v>151.19999999999999</v>
      </c>
    </row>
    <row r="97" spans="1:12" ht="33.75">
      <c r="A97" s="81" t="s">
        <v>62</v>
      </c>
      <c r="B97" s="80">
        <v>22</v>
      </c>
      <c r="C97" s="80" t="s">
        <v>9</v>
      </c>
      <c r="D97" s="80" t="s">
        <v>49</v>
      </c>
      <c r="E97" s="80" t="s">
        <v>105</v>
      </c>
      <c r="F97" s="80" t="s">
        <v>136</v>
      </c>
      <c r="G97" s="80"/>
      <c r="H97" s="80"/>
      <c r="I97" s="80"/>
      <c r="J97" s="82">
        <f>J98</f>
        <v>260</v>
      </c>
      <c r="K97" s="82">
        <f>K98</f>
        <v>206.3</v>
      </c>
      <c r="L97" s="82">
        <f>L98</f>
        <v>151.19999999999999</v>
      </c>
    </row>
    <row r="98" spans="1:12" ht="33.75">
      <c r="A98" s="81" t="s">
        <v>63</v>
      </c>
      <c r="B98" s="80">
        <v>22</v>
      </c>
      <c r="C98" s="80" t="s">
        <v>9</v>
      </c>
      <c r="D98" s="80" t="s">
        <v>49</v>
      </c>
      <c r="E98" s="80" t="s">
        <v>105</v>
      </c>
      <c r="F98" s="80" t="s">
        <v>139</v>
      </c>
      <c r="G98" s="80"/>
      <c r="H98" s="80"/>
      <c r="I98" s="80"/>
      <c r="J98" s="82">
        <f t="shared" si="13"/>
        <v>260</v>
      </c>
      <c r="K98" s="82">
        <f t="shared" si="13"/>
        <v>206.3</v>
      </c>
      <c r="L98" s="82">
        <f t="shared" si="13"/>
        <v>151.19999999999999</v>
      </c>
    </row>
    <row r="99" spans="1:12">
      <c r="A99" s="81" t="s">
        <v>100</v>
      </c>
      <c r="B99" s="80">
        <v>22</v>
      </c>
      <c r="C99" s="80" t="s">
        <v>9</v>
      </c>
      <c r="D99" s="80" t="s">
        <v>49</v>
      </c>
      <c r="E99" s="80" t="s">
        <v>105</v>
      </c>
      <c r="F99" s="80" t="s">
        <v>139</v>
      </c>
      <c r="G99" s="80" t="s">
        <v>101</v>
      </c>
      <c r="H99" s="80"/>
      <c r="I99" s="80"/>
      <c r="J99" s="82">
        <f t="shared" si="13"/>
        <v>260</v>
      </c>
      <c r="K99" s="82">
        <f t="shared" si="13"/>
        <v>206.3</v>
      </c>
      <c r="L99" s="82">
        <f t="shared" si="13"/>
        <v>151.19999999999999</v>
      </c>
    </row>
    <row r="100" spans="1:12">
      <c r="A100" s="81" t="s">
        <v>102</v>
      </c>
      <c r="B100" s="80">
        <v>22</v>
      </c>
      <c r="C100" s="80" t="s">
        <v>9</v>
      </c>
      <c r="D100" s="80" t="s">
        <v>49</v>
      </c>
      <c r="E100" s="80" t="s">
        <v>105</v>
      </c>
      <c r="F100" s="80" t="s">
        <v>139</v>
      </c>
      <c r="G100" s="80" t="s">
        <v>101</v>
      </c>
      <c r="H100" s="80" t="s">
        <v>91</v>
      </c>
      <c r="I100" s="80"/>
      <c r="J100" s="82">
        <f t="shared" si="13"/>
        <v>260</v>
      </c>
      <c r="K100" s="82">
        <f t="shared" si="13"/>
        <v>206.3</v>
      </c>
      <c r="L100" s="82">
        <f t="shared" si="13"/>
        <v>151.19999999999999</v>
      </c>
    </row>
    <row r="101" spans="1:12" ht="33.75">
      <c r="A101" s="81" t="s">
        <v>240</v>
      </c>
      <c r="B101" s="80">
        <v>22</v>
      </c>
      <c r="C101" s="80" t="s">
        <v>9</v>
      </c>
      <c r="D101" s="80" t="s">
        <v>49</v>
      </c>
      <c r="E101" s="80" t="s">
        <v>105</v>
      </c>
      <c r="F101" s="80" t="s">
        <v>139</v>
      </c>
      <c r="G101" s="80" t="s">
        <v>101</v>
      </c>
      <c r="H101" s="80" t="s">
        <v>91</v>
      </c>
      <c r="I101" s="80">
        <v>926</v>
      </c>
      <c r="J101" s="82">
        <f>'Приложение 3 Сабанчеево'!J193</f>
        <v>260</v>
      </c>
      <c r="K101" s="82">
        <f>'Приложение 3 Сабанчеево'!K193</f>
        <v>206.3</v>
      </c>
      <c r="L101" s="82">
        <f>'Приложение 3 Сабанчеево'!L193</f>
        <v>151.19999999999999</v>
      </c>
    </row>
    <row r="102" spans="1:12" ht="27" hidden="1" customHeight="1">
      <c r="A102" s="81" t="s">
        <v>229</v>
      </c>
      <c r="B102" s="80">
        <v>22</v>
      </c>
      <c r="C102" s="80" t="s">
        <v>9</v>
      </c>
      <c r="D102" s="80" t="s">
        <v>89</v>
      </c>
      <c r="E102" s="80"/>
      <c r="F102" s="80"/>
      <c r="G102" s="80"/>
      <c r="H102" s="80"/>
      <c r="I102" s="80"/>
      <c r="J102" s="82">
        <f t="shared" ref="J102:L107" si="14">J103</f>
        <v>0</v>
      </c>
      <c r="K102" s="82">
        <f t="shared" si="14"/>
        <v>0</v>
      </c>
      <c r="L102" s="82">
        <f t="shared" si="14"/>
        <v>0</v>
      </c>
    </row>
    <row r="103" spans="1:12" hidden="1">
      <c r="A103" s="81" t="s">
        <v>106</v>
      </c>
      <c r="B103" s="80">
        <v>22</v>
      </c>
      <c r="C103" s="80" t="s">
        <v>9</v>
      </c>
      <c r="D103" s="80" t="s">
        <v>89</v>
      </c>
      <c r="E103" s="80" t="s">
        <v>107</v>
      </c>
      <c r="F103" s="80"/>
      <c r="G103" s="80"/>
      <c r="H103" s="80"/>
      <c r="I103" s="80"/>
      <c r="J103" s="82">
        <f>J104</f>
        <v>0</v>
      </c>
      <c r="K103" s="82">
        <f t="shared" si="14"/>
        <v>0</v>
      </c>
      <c r="L103" s="82">
        <f t="shared" si="14"/>
        <v>0</v>
      </c>
    </row>
    <row r="104" spans="1:12" ht="33.75" hidden="1">
      <c r="A104" s="81" t="s">
        <v>62</v>
      </c>
      <c r="B104" s="80">
        <v>22</v>
      </c>
      <c r="C104" s="80" t="s">
        <v>9</v>
      </c>
      <c r="D104" s="80" t="s">
        <v>89</v>
      </c>
      <c r="E104" s="80" t="s">
        <v>107</v>
      </c>
      <c r="F104" s="80" t="s">
        <v>136</v>
      </c>
      <c r="G104" s="80"/>
      <c r="H104" s="80"/>
      <c r="I104" s="80"/>
      <c r="J104" s="82">
        <f>J105</f>
        <v>0</v>
      </c>
      <c r="K104" s="82">
        <f>K105</f>
        <v>0</v>
      </c>
      <c r="L104" s="82">
        <f>L105</f>
        <v>0</v>
      </c>
    </row>
    <row r="105" spans="1:12" ht="33.75" hidden="1">
      <c r="A105" s="81" t="s">
        <v>63</v>
      </c>
      <c r="B105" s="80">
        <v>22</v>
      </c>
      <c r="C105" s="80" t="s">
        <v>9</v>
      </c>
      <c r="D105" s="80" t="s">
        <v>89</v>
      </c>
      <c r="E105" s="80" t="s">
        <v>107</v>
      </c>
      <c r="F105" s="80" t="s">
        <v>139</v>
      </c>
      <c r="G105" s="80"/>
      <c r="H105" s="80"/>
      <c r="I105" s="80"/>
      <c r="J105" s="82">
        <f t="shared" si="14"/>
        <v>0</v>
      </c>
      <c r="K105" s="82">
        <f t="shared" si="14"/>
        <v>0</v>
      </c>
      <c r="L105" s="82">
        <f t="shared" si="14"/>
        <v>0</v>
      </c>
    </row>
    <row r="106" spans="1:12" hidden="1">
      <c r="A106" s="81" t="s">
        <v>100</v>
      </c>
      <c r="B106" s="80">
        <v>22</v>
      </c>
      <c r="C106" s="80" t="s">
        <v>9</v>
      </c>
      <c r="D106" s="80" t="s">
        <v>89</v>
      </c>
      <c r="E106" s="80" t="s">
        <v>107</v>
      </c>
      <c r="F106" s="80" t="s">
        <v>139</v>
      </c>
      <c r="G106" s="80" t="s">
        <v>101</v>
      </c>
      <c r="H106" s="80"/>
      <c r="I106" s="80"/>
      <c r="J106" s="82">
        <f t="shared" si="14"/>
        <v>0</v>
      </c>
      <c r="K106" s="82">
        <f t="shared" si="14"/>
        <v>0</v>
      </c>
      <c r="L106" s="82">
        <f t="shared" si="14"/>
        <v>0</v>
      </c>
    </row>
    <row r="107" spans="1:12" hidden="1">
      <c r="A107" s="81" t="s">
        <v>102</v>
      </c>
      <c r="B107" s="80">
        <v>22</v>
      </c>
      <c r="C107" s="80" t="s">
        <v>9</v>
      </c>
      <c r="D107" s="80" t="s">
        <v>89</v>
      </c>
      <c r="E107" s="80" t="s">
        <v>107</v>
      </c>
      <c r="F107" s="80" t="s">
        <v>139</v>
      </c>
      <c r="G107" s="80" t="s">
        <v>101</v>
      </c>
      <c r="H107" s="80" t="s">
        <v>91</v>
      </c>
      <c r="I107" s="80"/>
      <c r="J107" s="82">
        <f t="shared" si="14"/>
        <v>0</v>
      </c>
      <c r="K107" s="82">
        <f t="shared" si="14"/>
        <v>0</v>
      </c>
      <c r="L107" s="82">
        <f t="shared" si="14"/>
        <v>0</v>
      </c>
    </row>
    <row r="108" spans="1:12" ht="33.75" hidden="1">
      <c r="A108" s="81" t="s">
        <v>240</v>
      </c>
      <c r="B108" s="80">
        <v>22</v>
      </c>
      <c r="C108" s="80" t="s">
        <v>9</v>
      </c>
      <c r="D108" s="80" t="s">
        <v>89</v>
      </c>
      <c r="E108" s="80" t="s">
        <v>107</v>
      </c>
      <c r="F108" s="80" t="s">
        <v>139</v>
      </c>
      <c r="G108" s="80" t="s">
        <v>101</v>
      </c>
      <c r="H108" s="80" t="s">
        <v>91</v>
      </c>
      <c r="I108" s="80">
        <v>926</v>
      </c>
      <c r="J108" s="82">
        <f>'Приложение 3 Сабанчеево'!J198</f>
        <v>0</v>
      </c>
      <c r="K108" s="82">
        <f>'Приложение 3 Сабанчеево'!K198</f>
        <v>0</v>
      </c>
      <c r="L108" s="82">
        <f>'Приложение 3 Сабанчеево'!L198</f>
        <v>0</v>
      </c>
    </row>
    <row r="109" spans="1:12" ht="22.5" hidden="1">
      <c r="A109" s="81" t="s">
        <v>230</v>
      </c>
      <c r="B109" s="80">
        <v>22</v>
      </c>
      <c r="C109" s="80" t="s">
        <v>9</v>
      </c>
      <c r="D109" s="80" t="s">
        <v>91</v>
      </c>
      <c r="E109" s="80"/>
      <c r="F109" s="80"/>
      <c r="G109" s="80"/>
      <c r="H109" s="80"/>
      <c r="I109" s="80"/>
      <c r="J109" s="82">
        <f t="shared" ref="J109:L114" si="15">J110</f>
        <v>0</v>
      </c>
      <c r="K109" s="82">
        <f t="shared" si="15"/>
        <v>0</v>
      </c>
      <c r="L109" s="82">
        <f t="shared" si="15"/>
        <v>0</v>
      </c>
    </row>
    <row r="110" spans="1:12" ht="17.25" hidden="1" customHeight="1">
      <c r="A110" s="81" t="s">
        <v>108</v>
      </c>
      <c r="B110" s="80">
        <v>22</v>
      </c>
      <c r="C110" s="80" t="s">
        <v>9</v>
      </c>
      <c r="D110" s="80" t="s">
        <v>91</v>
      </c>
      <c r="E110" s="81" t="s">
        <v>109</v>
      </c>
      <c r="F110" s="80"/>
      <c r="G110" s="80"/>
      <c r="H110" s="80"/>
      <c r="I110" s="80"/>
      <c r="J110" s="82">
        <f>J111</f>
        <v>0</v>
      </c>
      <c r="K110" s="82">
        <f t="shared" si="15"/>
        <v>0</v>
      </c>
      <c r="L110" s="82">
        <f t="shared" si="15"/>
        <v>0</v>
      </c>
    </row>
    <row r="111" spans="1:12" ht="33.75" hidden="1">
      <c r="A111" s="81" t="s">
        <v>62</v>
      </c>
      <c r="B111" s="80">
        <v>22</v>
      </c>
      <c r="C111" s="80" t="s">
        <v>9</v>
      </c>
      <c r="D111" s="80" t="s">
        <v>91</v>
      </c>
      <c r="E111" s="81" t="s">
        <v>109</v>
      </c>
      <c r="F111" s="80" t="s">
        <v>136</v>
      </c>
      <c r="G111" s="80"/>
      <c r="H111" s="80"/>
      <c r="I111" s="80"/>
      <c r="J111" s="82">
        <f>J112</f>
        <v>0</v>
      </c>
      <c r="K111" s="82">
        <f>K112</f>
        <v>0</v>
      </c>
      <c r="L111" s="82">
        <f>L112</f>
        <v>0</v>
      </c>
    </row>
    <row r="112" spans="1:12" ht="33.75" hidden="1">
      <c r="A112" s="81" t="s">
        <v>63</v>
      </c>
      <c r="B112" s="80">
        <v>22</v>
      </c>
      <c r="C112" s="80" t="s">
        <v>9</v>
      </c>
      <c r="D112" s="80" t="s">
        <v>91</v>
      </c>
      <c r="E112" s="81" t="s">
        <v>109</v>
      </c>
      <c r="F112" s="80" t="s">
        <v>139</v>
      </c>
      <c r="G112" s="80"/>
      <c r="H112" s="80"/>
      <c r="I112" s="80"/>
      <c r="J112" s="82">
        <f t="shared" si="15"/>
        <v>0</v>
      </c>
      <c r="K112" s="82">
        <f t="shared" si="15"/>
        <v>0</v>
      </c>
      <c r="L112" s="82">
        <f t="shared" si="15"/>
        <v>0</v>
      </c>
    </row>
    <row r="113" spans="1:12" hidden="1">
      <c r="A113" s="81" t="s">
        <v>100</v>
      </c>
      <c r="B113" s="80">
        <v>22</v>
      </c>
      <c r="C113" s="80" t="s">
        <v>9</v>
      </c>
      <c r="D113" s="80" t="s">
        <v>91</v>
      </c>
      <c r="E113" s="81" t="s">
        <v>109</v>
      </c>
      <c r="F113" s="80" t="s">
        <v>139</v>
      </c>
      <c r="G113" s="80" t="s">
        <v>101</v>
      </c>
      <c r="H113" s="80"/>
      <c r="I113" s="80"/>
      <c r="J113" s="82">
        <f t="shared" si="15"/>
        <v>0</v>
      </c>
      <c r="K113" s="82">
        <f t="shared" si="15"/>
        <v>0</v>
      </c>
      <c r="L113" s="82">
        <f t="shared" si="15"/>
        <v>0</v>
      </c>
    </row>
    <row r="114" spans="1:12" hidden="1">
      <c r="A114" s="81" t="s">
        <v>102</v>
      </c>
      <c r="B114" s="80">
        <v>22</v>
      </c>
      <c r="C114" s="80" t="s">
        <v>9</v>
      </c>
      <c r="D114" s="80" t="s">
        <v>91</v>
      </c>
      <c r="E114" s="81" t="s">
        <v>109</v>
      </c>
      <c r="F114" s="80" t="s">
        <v>139</v>
      </c>
      <c r="G114" s="80" t="s">
        <v>101</v>
      </c>
      <c r="H114" s="80" t="s">
        <v>91</v>
      </c>
      <c r="I114" s="80"/>
      <c r="J114" s="82">
        <f t="shared" si="15"/>
        <v>0</v>
      </c>
      <c r="K114" s="82">
        <f t="shared" si="15"/>
        <v>0</v>
      </c>
      <c r="L114" s="82">
        <f t="shared" si="15"/>
        <v>0</v>
      </c>
    </row>
    <row r="115" spans="1:12" ht="33.75" hidden="1">
      <c r="A115" s="81" t="s">
        <v>240</v>
      </c>
      <c r="B115" s="80">
        <v>22</v>
      </c>
      <c r="C115" s="80" t="s">
        <v>9</v>
      </c>
      <c r="D115" s="80" t="s">
        <v>91</v>
      </c>
      <c r="E115" s="81" t="s">
        <v>109</v>
      </c>
      <c r="F115" s="80" t="s">
        <v>139</v>
      </c>
      <c r="G115" s="80" t="s">
        <v>101</v>
      </c>
      <c r="H115" s="80" t="s">
        <v>91</v>
      </c>
      <c r="I115" s="80">
        <v>926</v>
      </c>
      <c r="J115" s="82">
        <f>'Приложение 3 Сабанчеево'!J203</f>
        <v>0</v>
      </c>
      <c r="K115" s="82">
        <f>'Приложение 3 Сабанчеево'!K203</f>
        <v>0</v>
      </c>
      <c r="L115" s="82">
        <f>'Приложение 3 Сабанчеево'!L203</f>
        <v>0</v>
      </c>
    </row>
    <row r="116" spans="1:12" ht="33.75" hidden="1">
      <c r="A116" s="81" t="s">
        <v>221</v>
      </c>
      <c r="B116" s="80">
        <v>22</v>
      </c>
      <c r="C116" s="80" t="s">
        <v>9</v>
      </c>
      <c r="D116" s="80" t="s">
        <v>51</v>
      </c>
      <c r="E116" s="80"/>
      <c r="F116" s="80"/>
      <c r="G116" s="80"/>
      <c r="H116" s="80"/>
      <c r="I116" s="80"/>
      <c r="J116" s="82">
        <f>J117</f>
        <v>0</v>
      </c>
      <c r="K116" s="82">
        <f>K117</f>
        <v>0</v>
      </c>
      <c r="L116" s="82">
        <f>L117</f>
        <v>0</v>
      </c>
    </row>
    <row r="117" spans="1:12" ht="22.5" hidden="1">
      <c r="A117" s="81" t="s">
        <v>140</v>
      </c>
      <c r="B117" s="80">
        <v>22</v>
      </c>
      <c r="C117" s="80" t="s">
        <v>9</v>
      </c>
      <c r="D117" s="80" t="s">
        <v>51</v>
      </c>
      <c r="E117" s="81" t="s">
        <v>111</v>
      </c>
      <c r="F117" s="80"/>
      <c r="G117" s="80"/>
      <c r="H117" s="80"/>
      <c r="I117" s="80"/>
      <c r="J117" s="82">
        <f t="shared" ref="J117:L121" si="16">J118</f>
        <v>0</v>
      </c>
      <c r="K117" s="82">
        <f t="shared" si="16"/>
        <v>0</v>
      </c>
      <c r="L117" s="82">
        <f t="shared" si="16"/>
        <v>0</v>
      </c>
    </row>
    <row r="118" spans="1:12" ht="33.75" hidden="1">
      <c r="A118" s="81" t="s">
        <v>62</v>
      </c>
      <c r="B118" s="80">
        <v>22</v>
      </c>
      <c r="C118" s="80" t="s">
        <v>9</v>
      </c>
      <c r="D118" s="80" t="s">
        <v>51</v>
      </c>
      <c r="E118" s="81" t="s">
        <v>111</v>
      </c>
      <c r="F118" s="80" t="s">
        <v>136</v>
      </c>
      <c r="G118" s="80"/>
      <c r="H118" s="80"/>
      <c r="I118" s="80"/>
      <c r="J118" s="82">
        <f t="shared" si="16"/>
        <v>0</v>
      </c>
      <c r="K118" s="82">
        <f t="shared" si="16"/>
        <v>0</v>
      </c>
      <c r="L118" s="82">
        <f t="shared" si="16"/>
        <v>0</v>
      </c>
    </row>
    <row r="119" spans="1:12" ht="33.75" hidden="1">
      <c r="A119" s="81" t="s">
        <v>63</v>
      </c>
      <c r="B119" s="80">
        <v>22</v>
      </c>
      <c r="C119" s="80" t="s">
        <v>9</v>
      </c>
      <c r="D119" s="80" t="s">
        <v>51</v>
      </c>
      <c r="E119" s="81" t="s">
        <v>111</v>
      </c>
      <c r="F119" s="80" t="s">
        <v>139</v>
      </c>
      <c r="G119" s="80"/>
      <c r="H119" s="80"/>
      <c r="I119" s="80"/>
      <c r="J119" s="82">
        <f t="shared" si="16"/>
        <v>0</v>
      </c>
      <c r="K119" s="82">
        <f t="shared" si="16"/>
        <v>0</v>
      </c>
      <c r="L119" s="82">
        <f t="shared" si="16"/>
        <v>0</v>
      </c>
    </row>
    <row r="120" spans="1:12" hidden="1">
      <c r="A120" s="81" t="s">
        <v>100</v>
      </c>
      <c r="B120" s="80">
        <v>22</v>
      </c>
      <c r="C120" s="80" t="s">
        <v>9</v>
      </c>
      <c r="D120" s="80" t="s">
        <v>51</v>
      </c>
      <c r="E120" s="81" t="s">
        <v>111</v>
      </c>
      <c r="F120" s="80" t="s">
        <v>139</v>
      </c>
      <c r="G120" s="80" t="s">
        <v>101</v>
      </c>
      <c r="H120" s="80"/>
      <c r="I120" s="80"/>
      <c r="J120" s="82">
        <f t="shared" si="16"/>
        <v>0</v>
      </c>
      <c r="K120" s="82">
        <f t="shared" si="16"/>
        <v>0</v>
      </c>
      <c r="L120" s="82">
        <f t="shared" si="16"/>
        <v>0</v>
      </c>
    </row>
    <row r="121" spans="1:12" hidden="1">
      <c r="A121" s="81" t="s">
        <v>102</v>
      </c>
      <c r="B121" s="80">
        <v>22</v>
      </c>
      <c r="C121" s="80" t="s">
        <v>9</v>
      </c>
      <c r="D121" s="80" t="s">
        <v>51</v>
      </c>
      <c r="E121" s="81" t="s">
        <v>111</v>
      </c>
      <c r="F121" s="80" t="s">
        <v>139</v>
      </c>
      <c r="G121" s="80" t="s">
        <v>101</v>
      </c>
      <c r="H121" s="80" t="s">
        <v>91</v>
      </c>
      <c r="I121" s="80"/>
      <c r="J121" s="82">
        <f t="shared" si="16"/>
        <v>0</v>
      </c>
      <c r="K121" s="82">
        <f t="shared" si="16"/>
        <v>0</v>
      </c>
      <c r="L121" s="82">
        <f t="shared" si="16"/>
        <v>0</v>
      </c>
    </row>
    <row r="122" spans="1:12" ht="33.75" hidden="1">
      <c r="A122" s="81" t="s">
        <v>240</v>
      </c>
      <c r="B122" s="80">
        <v>22</v>
      </c>
      <c r="C122" s="80" t="s">
        <v>9</v>
      </c>
      <c r="D122" s="80" t="s">
        <v>51</v>
      </c>
      <c r="E122" s="81" t="s">
        <v>111</v>
      </c>
      <c r="F122" s="80" t="s">
        <v>139</v>
      </c>
      <c r="G122" s="80" t="s">
        <v>101</v>
      </c>
      <c r="H122" s="80" t="s">
        <v>91</v>
      </c>
      <c r="I122" s="80">
        <v>926</v>
      </c>
      <c r="J122" s="82">
        <f>'Приложение 3 Сабанчеево'!J208</f>
        <v>0</v>
      </c>
      <c r="K122" s="82">
        <f>'Приложение 3 Сабанчеево'!K208</f>
        <v>0</v>
      </c>
      <c r="L122" s="82">
        <f>'Приложение 3 Сабанчеево'!L208</f>
        <v>0</v>
      </c>
    </row>
    <row r="123" spans="1:12" ht="33.75">
      <c r="A123" s="81" t="s">
        <v>222</v>
      </c>
      <c r="B123" s="80" t="s">
        <v>224</v>
      </c>
      <c r="C123" s="80" t="s">
        <v>9</v>
      </c>
      <c r="D123" s="80" t="s">
        <v>101</v>
      </c>
      <c r="E123" s="81"/>
      <c r="F123" s="80"/>
      <c r="G123" s="80"/>
      <c r="H123" s="80"/>
      <c r="I123" s="80"/>
      <c r="J123" s="82">
        <f>J124</f>
        <v>0</v>
      </c>
      <c r="K123" s="82">
        <f>K124</f>
        <v>57.2</v>
      </c>
      <c r="L123" s="82">
        <f>L124</f>
        <v>71.8</v>
      </c>
    </row>
    <row r="124" spans="1:12" ht="22.5">
      <c r="A124" s="81" t="s">
        <v>140</v>
      </c>
      <c r="B124" s="80">
        <v>22</v>
      </c>
      <c r="C124" s="80" t="s">
        <v>9</v>
      </c>
      <c r="D124" s="80" t="s">
        <v>101</v>
      </c>
      <c r="E124" s="81" t="s">
        <v>111</v>
      </c>
      <c r="F124" s="80"/>
      <c r="G124" s="80"/>
      <c r="H124" s="80"/>
      <c r="I124" s="80"/>
      <c r="J124" s="82">
        <f>J126</f>
        <v>0</v>
      </c>
      <c r="K124" s="82">
        <f>K126</f>
        <v>57.2</v>
      </c>
      <c r="L124" s="82">
        <f>L126</f>
        <v>71.8</v>
      </c>
    </row>
    <row r="125" spans="1:12" ht="33.75">
      <c r="A125" s="81" t="s">
        <v>62</v>
      </c>
      <c r="B125" s="80" t="s">
        <v>224</v>
      </c>
      <c r="C125" s="80" t="s">
        <v>9</v>
      </c>
      <c r="D125" s="80" t="s">
        <v>231</v>
      </c>
      <c r="E125" s="81">
        <v>43040</v>
      </c>
      <c r="F125" s="80" t="s">
        <v>136</v>
      </c>
      <c r="G125" s="80"/>
      <c r="H125" s="80"/>
      <c r="I125" s="80"/>
      <c r="J125" s="82">
        <f>J126</f>
        <v>0</v>
      </c>
      <c r="K125" s="82">
        <f>K126</f>
        <v>57.2</v>
      </c>
      <c r="L125" s="82">
        <f>L126</f>
        <v>71.8</v>
      </c>
    </row>
    <row r="126" spans="1:12" ht="33.75">
      <c r="A126" s="81" t="s">
        <v>63</v>
      </c>
      <c r="B126" s="80">
        <v>22</v>
      </c>
      <c r="C126" s="80" t="s">
        <v>9</v>
      </c>
      <c r="D126" s="80" t="s">
        <v>101</v>
      </c>
      <c r="E126" s="81" t="s">
        <v>111</v>
      </c>
      <c r="F126" s="81">
        <v>240</v>
      </c>
      <c r="G126" s="81"/>
      <c r="H126" s="81"/>
      <c r="I126" s="107"/>
      <c r="J126" s="82">
        <f t="shared" ref="J126:L128" si="17">J127</f>
        <v>0</v>
      </c>
      <c r="K126" s="82">
        <f t="shared" si="17"/>
        <v>57.2</v>
      </c>
      <c r="L126" s="82">
        <f t="shared" si="17"/>
        <v>71.8</v>
      </c>
    </row>
    <row r="127" spans="1:12">
      <c r="A127" s="81" t="s">
        <v>100</v>
      </c>
      <c r="B127" s="80">
        <v>22</v>
      </c>
      <c r="C127" s="80" t="s">
        <v>9</v>
      </c>
      <c r="D127" s="80" t="s">
        <v>101</v>
      </c>
      <c r="E127" s="81" t="s">
        <v>111</v>
      </c>
      <c r="F127" s="81">
        <v>240</v>
      </c>
      <c r="G127" s="80" t="s">
        <v>101</v>
      </c>
      <c r="H127" s="81"/>
      <c r="I127" s="81"/>
      <c r="J127" s="82">
        <f t="shared" si="17"/>
        <v>0</v>
      </c>
      <c r="K127" s="82">
        <f t="shared" si="17"/>
        <v>57.2</v>
      </c>
      <c r="L127" s="82">
        <f t="shared" si="17"/>
        <v>71.8</v>
      </c>
    </row>
    <row r="128" spans="1:12">
      <c r="A128" s="79" t="s">
        <v>102</v>
      </c>
      <c r="B128" s="80">
        <v>22</v>
      </c>
      <c r="C128" s="80" t="s">
        <v>9</v>
      </c>
      <c r="D128" s="80" t="s">
        <v>101</v>
      </c>
      <c r="E128" s="81" t="s">
        <v>111</v>
      </c>
      <c r="F128" s="81">
        <v>240</v>
      </c>
      <c r="G128" s="80" t="s">
        <v>101</v>
      </c>
      <c r="H128" s="80" t="s">
        <v>91</v>
      </c>
      <c r="I128" s="107"/>
      <c r="J128" s="82">
        <f t="shared" si="17"/>
        <v>0</v>
      </c>
      <c r="K128" s="82">
        <f t="shared" si="17"/>
        <v>57.2</v>
      </c>
      <c r="L128" s="82">
        <f t="shared" si="17"/>
        <v>71.8</v>
      </c>
    </row>
    <row r="129" spans="1:12" ht="33.75">
      <c r="A129" s="81" t="s">
        <v>240</v>
      </c>
      <c r="B129" s="80">
        <v>22</v>
      </c>
      <c r="C129" s="80" t="s">
        <v>9</v>
      </c>
      <c r="D129" s="80" t="s">
        <v>101</v>
      </c>
      <c r="E129" s="81" t="s">
        <v>111</v>
      </c>
      <c r="F129" s="81">
        <v>240</v>
      </c>
      <c r="G129" s="80" t="s">
        <v>101</v>
      </c>
      <c r="H129" s="80" t="s">
        <v>91</v>
      </c>
      <c r="I129" s="80">
        <v>926</v>
      </c>
      <c r="J129" s="82">
        <f>'Приложение 3 Сабанчеево'!J213</f>
        <v>0</v>
      </c>
      <c r="K129" s="82">
        <f>'Приложение 3 Сабанчеево'!K213</f>
        <v>57.2</v>
      </c>
      <c r="L129" s="82">
        <f>'Приложение 3 Сабанчеево'!L213</f>
        <v>71.8</v>
      </c>
    </row>
    <row r="130" spans="1:12" ht="45" hidden="1">
      <c r="A130" s="81" t="s">
        <v>252</v>
      </c>
      <c r="B130" s="80">
        <v>22</v>
      </c>
      <c r="C130" s="80" t="s">
        <v>9</v>
      </c>
      <c r="D130" s="80" t="s">
        <v>115</v>
      </c>
      <c r="E130" s="81"/>
      <c r="F130" s="81"/>
      <c r="G130" s="80"/>
      <c r="H130" s="80"/>
      <c r="I130" s="80"/>
      <c r="J130" s="82">
        <f>J131+J137+J143</f>
        <v>0</v>
      </c>
      <c r="K130" s="82"/>
      <c r="L130" s="82"/>
    </row>
    <row r="131" spans="1:12" ht="22.5" hidden="1">
      <c r="A131" s="81" t="s">
        <v>108</v>
      </c>
      <c r="B131" s="80">
        <v>22</v>
      </c>
      <c r="C131" s="80" t="s">
        <v>9</v>
      </c>
      <c r="D131" s="80" t="s">
        <v>115</v>
      </c>
      <c r="E131" s="81">
        <v>43030</v>
      </c>
      <c r="F131" s="81"/>
      <c r="G131" s="80"/>
      <c r="H131" s="80"/>
      <c r="I131" s="80"/>
      <c r="J131" s="82">
        <f>J132</f>
        <v>0</v>
      </c>
      <c r="K131" s="82"/>
      <c r="L131" s="82"/>
    </row>
    <row r="132" spans="1:12" ht="33.75" hidden="1">
      <c r="A132" s="81" t="s">
        <v>62</v>
      </c>
      <c r="B132" s="80">
        <v>22</v>
      </c>
      <c r="C132" s="80" t="s">
        <v>9</v>
      </c>
      <c r="D132" s="80" t="s">
        <v>115</v>
      </c>
      <c r="E132" s="81">
        <v>43030</v>
      </c>
      <c r="F132" s="81">
        <v>200</v>
      </c>
      <c r="G132" s="80"/>
      <c r="H132" s="80"/>
      <c r="I132" s="80"/>
      <c r="J132" s="82">
        <f>J133</f>
        <v>0</v>
      </c>
      <c r="K132" s="82"/>
      <c r="L132" s="82"/>
    </row>
    <row r="133" spans="1:12" ht="33.75" hidden="1">
      <c r="A133" s="81" t="s">
        <v>63</v>
      </c>
      <c r="B133" s="80">
        <v>22</v>
      </c>
      <c r="C133" s="80" t="s">
        <v>9</v>
      </c>
      <c r="D133" s="80" t="s">
        <v>115</v>
      </c>
      <c r="E133" s="81">
        <v>43030</v>
      </c>
      <c r="F133" s="81">
        <v>240</v>
      </c>
      <c r="G133" s="80"/>
      <c r="H133" s="80"/>
      <c r="I133" s="80"/>
      <c r="J133" s="82">
        <f>J134</f>
        <v>0</v>
      </c>
      <c r="K133" s="82"/>
      <c r="L133" s="82"/>
    </row>
    <row r="134" spans="1:12" hidden="1">
      <c r="A134" s="81" t="s">
        <v>100</v>
      </c>
      <c r="B134" s="80">
        <v>22</v>
      </c>
      <c r="C134" s="80" t="s">
        <v>9</v>
      </c>
      <c r="D134" s="80" t="s">
        <v>115</v>
      </c>
      <c r="E134" s="81">
        <v>43030</v>
      </c>
      <c r="F134" s="81">
        <v>240</v>
      </c>
      <c r="G134" s="80" t="s">
        <v>101</v>
      </c>
      <c r="H134" s="80"/>
      <c r="I134" s="80"/>
      <c r="J134" s="82">
        <f>J135</f>
        <v>0</v>
      </c>
      <c r="K134" s="82"/>
      <c r="L134" s="82"/>
    </row>
    <row r="135" spans="1:12" hidden="1">
      <c r="A135" s="81" t="s">
        <v>102</v>
      </c>
      <c r="B135" s="80">
        <v>22</v>
      </c>
      <c r="C135" s="80" t="s">
        <v>9</v>
      </c>
      <c r="D135" s="80" t="s">
        <v>115</v>
      </c>
      <c r="E135" s="81">
        <v>43030</v>
      </c>
      <c r="F135" s="81">
        <v>240</v>
      </c>
      <c r="G135" s="80" t="s">
        <v>101</v>
      </c>
      <c r="H135" s="80" t="s">
        <v>91</v>
      </c>
      <c r="I135" s="80"/>
      <c r="J135" s="82">
        <f>J136</f>
        <v>0</v>
      </c>
      <c r="K135" s="82"/>
      <c r="L135" s="82"/>
    </row>
    <row r="136" spans="1:12" ht="33.75" hidden="1">
      <c r="A136" s="81" t="s">
        <v>240</v>
      </c>
      <c r="B136" s="80">
        <v>22</v>
      </c>
      <c r="C136" s="80" t="s">
        <v>9</v>
      </c>
      <c r="D136" s="80" t="s">
        <v>115</v>
      </c>
      <c r="E136" s="81">
        <v>43030</v>
      </c>
      <c r="F136" s="81">
        <v>240</v>
      </c>
      <c r="G136" s="80" t="s">
        <v>101</v>
      </c>
      <c r="H136" s="80" t="s">
        <v>91</v>
      </c>
      <c r="I136" s="80">
        <v>926</v>
      </c>
      <c r="J136" s="82">
        <f>'Приложение 3 Сабанчеево'!J217</f>
        <v>0</v>
      </c>
      <c r="K136" s="82"/>
      <c r="L136" s="82"/>
    </row>
    <row r="137" spans="1:12" ht="22.5" hidden="1">
      <c r="A137" s="81" t="s">
        <v>140</v>
      </c>
      <c r="B137" s="80">
        <v>22</v>
      </c>
      <c r="C137" s="80" t="s">
        <v>9</v>
      </c>
      <c r="D137" s="80" t="s">
        <v>115</v>
      </c>
      <c r="E137" s="81">
        <v>43040</v>
      </c>
      <c r="F137" s="81"/>
      <c r="G137" s="80"/>
      <c r="H137" s="80"/>
      <c r="I137" s="80"/>
      <c r="J137" s="82">
        <f>J138</f>
        <v>0</v>
      </c>
      <c r="K137" s="82"/>
      <c r="L137" s="82"/>
    </row>
    <row r="138" spans="1:12" ht="33.75" hidden="1">
      <c r="A138" s="81" t="s">
        <v>62</v>
      </c>
      <c r="B138" s="80">
        <v>22</v>
      </c>
      <c r="C138" s="80" t="s">
        <v>9</v>
      </c>
      <c r="D138" s="80" t="s">
        <v>115</v>
      </c>
      <c r="E138" s="81">
        <v>43040</v>
      </c>
      <c r="F138" s="81">
        <v>200</v>
      </c>
      <c r="G138" s="80"/>
      <c r="H138" s="80"/>
      <c r="I138" s="80"/>
      <c r="J138" s="82">
        <f>J139</f>
        <v>0</v>
      </c>
      <c r="K138" s="82"/>
      <c r="L138" s="82"/>
    </row>
    <row r="139" spans="1:12" ht="33.75" hidden="1">
      <c r="A139" s="81" t="s">
        <v>63</v>
      </c>
      <c r="B139" s="80">
        <v>22</v>
      </c>
      <c r="C139" s="80" t="s">
        <v>9</v>
      </c>
      <c r="D139" s="80" t="s">
        <v>115</v>
      </c>
      <c r="E139" s="81">
        <v>43040</v>
      </c>
      <c r="F139" s="81">
        <v>240</v>
      </c>
      <c r="G139" s="80"/>
      <c r="H139" s="80"/>
      <c r="I139" s="80"/>
      <c r="J139" s="82">
        <f>J140</f>
        <v>0</v>
      </c>
      <c r="K139" s="82"/>
      <c r="L139" s="82"/>
    </row>
    <row r="140" spans="1:12" hidden="1">
      <c r="A140" s="81" t="s">
        <v>100</v>
      </c>
      <c r="B140" s="80">
        <v>22</v>
      </c>
      <c r="C140" s="80" t="s">
        <v>9</v>
      </c>
      <c r="D140" s="80" t="s">
        <v>115</v>
      </c>
      <c r="E140" s="81">
        <v>43040</v>
      </c>
      <c r="F140" s="81">
        <v>240</v>
      </c>
      <c r="G140" s="80" t="s">
        <v>101</v>
      </c>
      <c r="H140" s="80"/>
      <c r="I140" s="80"/>
      <c r="J140" s="82">
        <f>J141</f>
        <v>0</v>
      </c>
      <c r="K140" s="82"/>
      <c r="L140" s="82"/>
    </row>
    <row r="141" spans="1:12" hidden="1">
      <c r="A141" s="81" t="s">
        <v>102</v>
      </c>
      <c r="B141" s="80">
        <v>22</v>
      </c>
      <c r="C141" s="80" t="s">
        <v>9</v>
      </c>
      <c r="D141" s="80" t="s">
        <v>115</v>
      </c>
      <c r="E141" s="81">
        <v>43040</v>
      </c>
      <c r="F141" s="81">
        <v>240</v>
      </c>
      <c r="G141" s="80" t="s">
        <v>101</v>
      </c>
      <c r="H141" s="80" t="s">
        <v>91</v>
      </c>
      <c r="I141" s="80"/>
      <c r="J141" s="82">
        <f>J142</f>
        <v>0</v>
      </c>
      <c r="K141" s="82"/>
      <c r="L141" s="82"/>
    </row>
    <row r="142" spans="1:12" ht="33.75" hidden="1">
      <c r="A142" s="81" t="s">
        <v>240</v>
      </c>
      <c r="B142" s="80">
        <v>22</v>
      </c>
      <c r="C142" s="80" t="s">
        <v>9</v>
      </c>
      <c r="D142" s="80" t="s">
        <v>115</v>
      </c>
      <c r="E142" s="81">
        <v>43040</v>
      </c>
      <c r="F142" s="81">
        <v>240</v>
      </c>
      <c r="G142" s="80" t="s">
        <v>101</v>
      </c>
      <c r="H142" s="80" t="s">
        <v>91</v>
      </c>
      <c r="I142" s="80">
        <v>926</v>
      </c>
      <c r="J142" s="82">
        <f>'Приложение 3 Сабанчеево'!J221</f>
        <v>0</v>
      </c>
      <c r="K142" s="82"/>
      <c r="L142" s="82"/>
    </row>
    <row r="143" spans="1:12" ht="33.75" hidden="1">
      <c r="A143" s="81" t="s">
        <v>251</v>
      </c>
      <c r="B143" s="80">
        <v>22</v>
      </c>
      <c r="C143" s="80" t="s">
        <v>9</v>
      </c>
      <c r="D143" s="80" t="s">
        <v>115</v>
      </c>
      <c r="E143" s="81">
        <v>78090</v>
      </c>
      <c r="F143" s="81"/>
      <c r="G143" s="80"/>
      <c r="H143" s="80"/>
      <c r="I143" s="80"/>
      <c r="J143" s="82">
        <f>J144</f>
        <v>0</v>
      </c>
      <c r="K143" s="82"/>
      <c r="L143" s="82"/>
    </row>
    <row r="144" spans="1:12" ht="33.75" hidden="1">
      <c r="A144" s="81" t="s">
        <v>62</v>
      </c>
      <c r="B144" s="80">
        <v>22</v>
      </c>
      <c r="C144" s="80" t="s">
        <v>9</v>
      </c>
      <c r="D144" s="80" t="s">
        <v>115</v>
      </c>
      <c r="E144" s="81">
        <v>78090</v>
      </c>
      <c r="F144" s="81">
        <v>200</v>
      </c>
      <c r="G144" s="80"/>
      <c r="H144" s="80"/>
      <c r="I144" s="80"/>
      <c r="J144" s="82">
        <f>J145</f>
        <v>0</v>
      </c>
      <c r="K144" s="82"/>
      <c r="L144" s="82"/>
    </row>
    <row r="145" spans="1:12" ht="33.75" hidden="1">
      <c r="A145" s="81" t="s">
        <v>63</v>
      </c>
      <c r="B145" s="80">
        <v>22</v>
      </c>
      <c r="C145" s="80" t="s">
        <v>9</v>
      </c>
      <c r="D145" s="80" t="s">
        <v>115</v>
      </c>
      <c r="E145" s="81">
        <v>78090</v>
      </c>
      <c r="F145" s="81">
        <v>240</v>
      </c>
      <c r="G145" s="80"/>
      <c r="H145" s="80"/>
      <c r="I145" s="80"/>
      <c r="J145" s="82">
        <f>J146</f>
        <v>0</v>
      </c>
      <c r="K145" s="82"/>
      <c r="L145" s="82"/>
    </row>
    <row r="146" spans="1:12" hidden="1">
      <c r="A146" s="81" t="s">
        <v>100</v>
      </c>
      <c r="B146" s="80">
        <v>22</v>
      </c>
      <c r="C146" s="80" t="s">
        <v>9</v>
      </c>
      <c r="D146" s="80" t="s">
        <v>115</v>
      </c>
      <c r="E146" s="81">
        <v>78090</v>
      </c>
      <c r="F146" s="81">
        <v>240</v>
      </c>
      <c r="G146" s="80" t="s">
        <v>101</v>
      </c>
      <c r="H146" s="80"/>
      <c r="I146" s="80"/>
      <c r="J146" s="82">
        <f>J147</f>
        <v>0</v>
      </c>
      <c r="K146" s="82"/>
      <c r="L146" s="82"/>
    </row>
    <row r="147" spans="1:12" hidden="1">
      <c r="A147" s="81" t="s">
        <v>102</v>
      </c>
      <c r="B147" s="80">
        <v>22</v>
      </c>
      <c r="C147" s="80" t="s">
        <v>9</v>
      </c>
      <c r="D147" s="80" t="s">
        <v>115</v>
      </c>
      <c r="E147" s="81">
        <v>78090</v>
      </c>
      <c r="F147" s="81">
        <v>240</v>
      </c>
      <c r="G147" s="80" t="s">
        <v>101</v>
      </c>
      <c r="H147" s="80" t="s">
        <v>91</v>
      </c>
      <c r="I147" s="80"/>
      <c r="J147" s="82">
        <f>J148</f>
        <v>0</v>
      </c>
      <c r="K147" s="82"/>
      <c r="L147" s="82"/>
    </row>
    <row r="148" spans="1:12" ht="33.75" hidden="1">
      <c r="A148" s="81" t="s">
        <v>240</v>
      </c>
      <c r="B148" s="80">
        <v>22</v>
      </c>
      <c r="C148" s="80" t="s">
        <v>9</v>
      </c>
      <c r="D148" s="80" t="s">
        <v>115</v>
      </c>
      <c r="E148" s="81">
        <v>78090</v>
      </c>
      <c r="F148" s="81">
        <v>240</v>
      </c>
      <c r="G148" s="80" t="s">
        <v>101</v>
      </c>
      <c r="H148" s="80" t="s">
        <v>91</v>
      </c>
      <c r="I148" s="80">
        <v>926</v>
      </c>
      <c r="J148" s="82">
        <f>'Приложение 3 Сабанчеево'!J225</f>
        <v>0</v>
      </c>
      <c r="K148" s="82"/>
      <c r="L148" s="82"/>
    </row>
    <row r="149" spans="1:12" ht="59.25" customHeight="1">
      <c r="A149" s="81" t="s">
        <v>256</v>
      </c>
      <c r="B149" s="80" t="s">
        <v>232</v>
      </c>
      <c r="C149" s="80"/>
      <c r="D149" s="80"/>
      <c r="E149" s="81"/>
      <c r="F149" s="80"/>
      <c r="G149" s="80"/>
      <c r="H149" s="80"/>
      <c r="I149" s="80"/>
      <c r="J149" s="82">
        <f>J150</f>
        <v>2</v>
      </c>
      <c r="K149" s="82">
        <f>K150</f>
        <v>2</v>
      </c>
      <c r="L149" s="82">
        <f>L150</f>
        <v>2</v>
      </c>
    </row>
    <row r="150" spans="1:12" ht="33.75">
      <c r="A150" s="81" t="s">
        <v>214</v>
      </c>
      <c r="B150" s="80" t="s">
        <v>232</v>
      </c>
      <c r="C150" s="80" t="s">
        <v>52</v>
      </c>
      <c r="D150" s="80" t="s">
        <v>49</v>
      </c>
      <c r="E150" s="81"/>
      <c r="F150" s="80"/>
      <c r="G150" s="80"/>
      <c r="H150" s="80"/>
      <c r="I150" s="80"/>
      <c r="J150" s="82">
        <f t="shared" ref="J150:L155" si="18">J151</f>
        <v>2</v>
      </c>
      <c r="K150" s="82">
        <f t="shared" si="18"/>
        <v>2</v>
      </c>
      <c r="L150" s="82">
        <f t="shared" si="18"/>
        <v>2</v>
      </c>
    </row>
    <row r="151" spans="1:12" ht="39" customHeight="1">
      <c r="A151" s="81" t="s">
        <v>215</v>
      </c>
      <c r="B151" s="80" t="s">
        <v>232</v>
      </c>
      <c r="C151" s="80" t="s">
        <v>52</v>
      </c>
      <c r="D151" s="80" t="s">
        <v>49</v>
      </c>
      <c r="E151" s="81">
        <v>42300</v>
      </c>
      <c r="F151" s="81"/>
      <c r="G151" s="81"/>
      <c r="H151" s="81"/>
      <c r="I151" s="81"/>
      <c r="J151" s="82">
        <f t="shared" si="18"/>
        <v>2</v>
      </c>
      <c r="K151" s="82">
        <f t="shared" si="18"/>
        <v>2</v>
      </c>
      <c r="L151" s="82">
        <f t="shared" si="18"/>
        <v>2</v>
      </c>
    </row>
    <row r="152" spans="1:12" ht="33.75">
      <c r="A152" s="81" t="s">
        <v>62</v>
      </c>
      <c r="B152" s="80" t="s">
        <v>232</v>
      </c>
      <c r="C152" s="80" t="s">
        <v>52</v>
      </c>
      <c r="D152" s="80" t="s">
        <v>49</v>
      </c>
      <c r="E152" s="81">
        <v>42300</v>
      </c>
      <c r="F152" s="81">
        <v>200</v>
      </c>
      <c r="G152" s="81"/>
      <c r="H152" s="81"/>
      <c r="I152" s="81"/>
      <c r="J152" s="82">
        <f t="shared" si="18"/>
        <v>2</v>
      </c>
      <c r="K152" s="82">
        <f t="shared" si="18"/>
        <v>2</v>
      </c>
      <c r="L152" s="82">
        <f t="shared" si="18"/>
        <v>2</v>
      </c>
    </row>
    <row r="153" spans="1:12" ht="33.75">
      <c r="A153" s="81" t="s">
        <v>63</v>
      </c>
      <c r="B153" s="80" t="s">
        <v>232</v>
      </c>
      <c r="C153" s="80" t="s">
        <v>52</v>
      </c>
      <c r="D153" s="80" t="s">
        <v>49</v>
      </c>
      <c r="E153" s="81">
        <v>42300</v>
      </c>
      <c r="F153" s="80" t="s">
        <v>139</v>
      </c>
      <c r="G153" s="80"/>
      <c r="H153" s="80"/>
      <c r="I153" s="80"/>
      <c r="J153" s="82">
        <f t="shared" si="18"/>
        <v>2</v>
      </c>
      <c r="K153" s="82">
        <f t="shared" si="18"/>
        <v>2</v>
      </c>
      <c r="L153" s="82">
        <f t="shared" si="18"/>
        <v>2</v>
      </c>
    </row>
    <row r="154" spans="1:12">
      <c r="A154" s="81" t="s">
        <v>48</v>
      </c>
      <c r="B154" s="80" t="s">
        <v>232</v>
      </c>
      <c r="C154" s="80" t="s">
        <v>52</v>
      </c>
      <c r="D154" s="80" t="s">
        <v>49</v>
      </c>
      <c r="E154" s="81">
        <v>42300</v>
      </c>
      <c r="F154" s="80" t="s">
        <v>139</v>
      </c>
      <c r="G154" s="80" t="s">
        <v>49</v>
      </c>
      <c r="H154" s="80"/>
      <c r="I154" s="80"/>
      <c r="J154" s="82">
        <f t="shared" si="18"/>
        <v>2</v>
      </c>
      <c r="K154" s="82">
        <f t="shared" si="18"/>
        <v>2</v>
      </c>
      <c r="L154" s="82">
        <f t="shared" si="18"/>
        <v>2</v>
      </c>
    </row>
    <row r="155" spans="1:12">
      <c r="A155" s="81" t="s">
        <v>86</v>
      </c>
      <c r="B155" s="80" t="s">
        <v>232</v>
      </c>
      <c r="C155" s="80" t="s">
        <v>52</v>
      </c>
      <c r="D155" s="80" t="s">
        <v>49</v>
      </c>
      <c r="E155" s="81">
        <v>42300</v>
      </c>
      <c r="F155" s="80" t="s">
        <v>139</v>
      </c>
      <c r="G155" s="80" t="s">
        <v>49</v>
      </c>
      <c r="H155" s="80" t="s">
        <v>87</v>
      </c>
      <c r="I155" s="80"/>
      <c r="J155" s="82">
        <f t="shared" si="18"/>
        <v>2</v>
      </c>
      <c r="K155" s="82">
        <f t="shared" si="18"/>
        <v>2</v>
      </c>
      <c r="L155" s="82">
        <f t="shared" si="18"/>
        <v>2</v>
      </c>
    </row>
    <row r="156" spans="1:12" ht="33.75">
      <c r="A156" s="81" t="s">
        <v>240</v>
      </c>
      <c r="B156" s="80" t="s">
        <v>232</v>
      </c>
      <c r="C156" s="80" t="s">
        <v>52</v>
      </c>
      <c r="D156" s="80" t="s">
        <v>49</v>
      </c>
      <c r="E156" s="81">
        <v>42300</v>
      </c>
      <c r="F156" s="80" t="s">
        <v>139</v>
      </c>
      <c r="G156" s="80" t="s">
        <v>49</v>
      </c>
      <c r="H156" s="80" t="s">
        <v>87</v>
      </c>
      <c r="I156" s="80">
        <v>926</v>
      </c>
      <c r="J156" s="82">
        <f>'Приложение 3 Сабанчеево'!J100</f>
        <v>2</v>
      </c>
      <c r="K156" s="82">
        <f>'Приложение 3 Сабанчеево'!K100</f>
        <v>2</v>
      </c>
      <c r="L156" s="82">
        <f>'Приложение 3 Сабанчеево'!L100</f>
        <v>2</v>
      </c>
    </row>
    <row r="157" spans="1:12" ht="33.75">
      <c r="A157" s="81" t="s">
        <v>77</v>
      </c>
      <c r="B157" s="81">
        <v>89</v>
      </c>
      <c r="C157" s="81">
        <v>0</v>
      </c>
      <c r="D157" s="81"/>
      <c r="E157" s="81"/>
      <c r="F157" s="81"/>
      <c r="G157" s="81"/>
      <c r="H157" s="81"/>
      <c r="I157" s="107"/>
      <c r="J157" s="82">
        <f>J158</f>
        <v>1242.2239000000002</v>
      </c>
      <c r="K157" s="82">
        <f>K158</f>
        <v>853.96783000000016</v>
      </c>
      <c r="L157" s="82">
        <f>L158</f>
        <v>952.16782999999987</v>
      </c>
    </row>
    <row r="158" spans="1:12" ht="45">
      <c r="A158" s="81" t="s">
        <v>79</v>
      </c>
      <c r="B158" s="81">
        <v>89</v>
      </c>
      <c r="C158" s="81">
        <v>1</v>
      </c>
      <c r="D158" s="81"/>
      <c r="E158" s="81"/>
      <c r="F158" s="81"/>
      <c r="G158" s="81"/>
      <c r="H158" s="81"/>
      <c r="I158" s="81"/>
      <c r="J158" s="82">
        <f>J159+J164+J171+J183+J189+J201+J238+J263+J269+J276+J213+J226+J219+J232+J257+J283+J245+J251+J177+J195</f>
        <v>1242.2239000000002</v>
      </c>
      <c r="K158" s="82">
        <f>K159+K164+K171+K183+K189+K201+K238+K263+K269+K276+K213+K226+K219+K232+K257+K283+K245+K251+K177+K195</f>
        <v>853.96783000000016</v>
      </c>
      <c r="L158" s="82">
        <f>L159+L164+L171+L183+L189+L201+L238+L263+L269+L276+L213+L226+L219+L232+L257+L283+L245+L251+L177+L195</f>
        <v>952.16782999999987</v>
      </c>
    </row>
    <row r="159" spans="1:12" ht="22.5">
      <c r="A159" s="81" t="s">
        <v>141</v>
      </c>
      <c r="B159" s="81" t="s">
        <v>78</v>
      </c>
      <c r="C159" s="81" t="s">
        <v>8</v>
      </c>
      <c r="D159" s="81" t="s">
        <v>81</v>
      </c>
      <c r="E159" s="81" t="s">
        <v>83</v>
      </c>
      <c r="F159" s="81"/>
      <c r="G159" s="81"/>
      <c r="H159" s="81"/>
      <c r="I159" s="81"/>
      <c r="J159" s="82">
        <f>J160</f>
        <v>17.5</v>
      </c>
      <c r="K159" s="82">
        <f>K160</f>
        <v>19.3</v>
      </c>
      <c r="L159" s="82">
        <f>L160</f>
        <v>19.899999999999999</v>
      </c>
    </row>
    <row r="160" spans="1:12">
      <c r="A160" s="81" t="s">
        <v>67</v>
      </c>
      <c r="B160" s="81" t="s">
        <v>78</v>
      </c>
      <c r="C160" s="81" t="s">
        <v>8</v>
      </c>
      <c r="D160" s="81" t="s">
        <v>81</v>
      </c>
      <c r="E160" s="81" t="s">
        <v>83</v>
      </c>
      <c r="F160" s="81">
        <v>800</v>
      </c>
      <c r="G160" s="81"/>
      <c r="H160" s="81"/>
      <c r="I160" s="81"/>
      <c r="J160" s="82">
        <f t="shared" ref="J160:L162" si="19">J161</f>
        <v>17.5</v>
      </c>
      <c r="K160" s="82">
        <f t="shared" si="19"/>
        <v>19.3</v>
      </c>
      <c r="L160" s="82">
        <f t="shared" si="19"/>
        <v>19.899999999999999</v>
      </c>
    </row>
    <row r="161" spans="1:12">
      <c r="A161" s="81" t="s">
        <v>48</v>
      </c>
      <c r="B161" s="81" t="s">
        <v>78</v>
      </c>
      <c r="C161" s="81" t="s">
        <v>8</v>
      </c>
      <c r="D161" s="81" t="s">
        <v>81</v>
      </c>
      <c r="E161" s="81" t="s">
        <v>83</v>
      </c>
      <c r="F161" s="81">
        <v>800</v>
      </c>
      <c r="G161" s="81" t="s">
        <v>49</v>
      </c>
      <c r="H161" s="107"/>
      <c r="I161" s="107"/>
      <c r="J161" s="82">
        <f t="shared" si="19"/>
        <v>17.5</v>
      </c>
      <c r="K161" s="82">
        <f t="shared" si="19"/>
        <v>19.3</v>
      </c>
      <c r="L161" s="82">
        <f t="shared" si="19"/>
        <v>19.899999999999999</v>
      </c>
    </row>
    <row r="162" spans="1:12">
      <c r="A162" s="81" t="s">
        <v>82</v>
      </c>
      <c r="B162" s="81" t="s">
        <v>78</v>
      </c>
      <c r="C162" s="81" t="s">
        <v>8</v>
      </c>
      <c r="D162" s="81" t="s">
        <v>81</v>
      </c>
      <c r="E162" s="81" t="s">
        <v>83</v>
      </c>
      <c r="F162" s="81">
        <v>800</v>
      </c>
      <c r="G162" s="81" t="s">
        <v>49</v>
      </c>
      <c r="H162" s="107" t="s">
        <v>18</v>
      </c>
      <c r="I162" s="107"/>
      <c r="J162" s="82">
        <f t="shared" si="19"/>
        <v>17.5</v>
      </c>
      <c r="K162" s="82">
        <f t="shared" si="19"/>
        <v>19.3</v>
      </c>
      <c r="L162" s="82">
        <f t="shared" si="19"/>
        <v>19.899999999999999</v>
      </c>
    </row>
    <row r="163" spans="1:12" ht="33.75">
      <c r="A163" s="81" t="s">
        <v>240</v>
      </c>
      <c r="B163" s="81" t="s">
        <v>78</v>
      </c>
      <c r="C163" s="81" t="s">
        <v>8</v>
      </c>
      <c r="D163" s="81" t="s">
        <v>81</v>
      </c>
      <c r="E163" s="81" t="s">
        <v>83</v>
      </c>
      <c r="F163" s="81">
        <v>800</v>
      </c>
      <c r="G163" s="81" t="s">
        <v>49</v>
      </c>
      <c r="H163" s="81" t="s">
        <v>18</v>
      </c>
      <c r="I163" s="81">
        <v>926</v>
      </c>
      <c r="J163" s="151">
        <f>'Приложение 3 Сабанчеево'!J82</f>
        <v>17.5</v>
      </c>
      <c r="K163" s="82">
        <f>'Приложение 3 Сабанчеево'!K82</f>
        <v>19.3</v>
      </c>
      <c r="L163" s="82">
        <f>'Приложение 3 Сабанчеево'!L82</f>
        <v>19.899999999999999</v>
      </c>
    </row>
    <row r="164" spans="1:12" ht="24.75" customHeight="1">
      <c r="A164" s="108" t="s">
        <v>121</v>
      </c>
      <c r="B164" s="81" t="s">
        <v>78</v>
      </c>
      <c r="C164" s="81" t="s">
        <v>8</v>
      </c>
      <c r="D164" s="81" t="s">
        <v>81</v>
      </c>
      <c r="E164" s="80" t="s">
        <v>122</v>
      </c>
      <c r="F164" s="81"/>
      <c r="G164" s="107"/>
      <c r="H164" s="107"/>
      <c r="I164" s="107"/>
      <c r="J164" s="82">
        <f t="shared" ref="J164:L164" si="20">J165</f>
        <v>381.3</v>
      </c>
      <c r="K164" s="82">
        <f t="shared" si="20"/>
        <v>197</v>
      </c>
      <c r="L164" s="82">
        <f t="shared" si="20"/>
        <v>203.5</v>
      </c>
    </row>
    <row r="165" spans="1:12" ht="22.5">
      <c r="A165" s="108" t="s">
        <v>123</v>
      </c>
      <c r="B165" s="81" t="s">
        <v>78</v>
      </c>
      <c r="C165" s="81" t="s">
        <v>8</v>
      </c>
      <c r="D165" s="81" t="s">
        <v>81</v>
      </c>
      <c r="E165" s="81" t="s">
        <v>124</v>
      </c>
      <c r="F165" s="81"/>
      <c r="G165" s="81"/>
      <c r="H165" s="107"/>
      <c r="I165" s="107"/>
      <c r="J165" s="82">
        <f t="shared" ref="J165:L165" si="21">J166</f>
        <v>381.3</v>
      </c>
      <c r="K165" s="82">
        <f t="shared" si="21"/>
        <v>197</v>
      </c>
      <c r="L165" s="82">
        <f t="shared" si="21"/>
        <v>203.5</v>
      </c>
    </row>
    <row r="166" spans="1:12" ht="22.5">
      <c r="A166" s="108" t="s">
        <v>125</v>
      </c>
      <c r="B166" s="81" t="s">
        <v>78</v>
      </c>
      <c r="C166" s="81" t="s">
        <v>8</v>
      </c>
      <c r="D166" s="81" t="s">
        <v>81</v>
      </c>
      <c r="E166" s="81" t="s">
        <v>124</v>
      </c>
      <c r="F166" s="81">
        <v>300</v>
      </c>
      <c r="G166" s="81"/>
      <c r="H166" s="107"/>
      <c r="I166" s="107"/>
      <c r="J166" s="82">
        <f>J167</f>
        <v>381.3</v>
      </c>
      <c r="K166" s="82">
        <f t="shared" ref="J166:L169" si="22">K167</f>
        <v>197</v>
      </c>
      <c r="L166" s="82">
        <f t="shared" si="22"/>
        <v>203.5</v>
      </c>
    </row>
    <row r="167" spans="1:12" ht="22.5">
      <c r="A167" s="108" t="s">
        <v>126</v>
      </c>
      <c r="B167" s="81" t="s">
        <v>78</v>
      </c>
      <c r="C167" s="81" t="s">
        <v>8</v>
      </c>
      <c r="D167" s="81" t="s">
        <v>81</v>
      </c>
      <c r="E167" s="81" t="s">
        <v>124</v>
      </c>
      <c r="F167" s="81">
        <v>310</v>
      </c>
      <c r="G167" s="81"/>
      <c r="H167" s="107"/>
      <c r="I167" s="107"/>
      <c r="J167" s="82">
        <f>J168</f>
        <v>381.3</v>
      </c>
      <c r="K167" s="82">
        <f>K168</f>
        <v>197</v>
      </c>
      <c r="L167" s="82">
        <f>L168</f>
        <v>203.5</v>
      </c>
    </row>
    <row r="168" spans="1:12">
      <c r="A168" s="81" t="s">
        <v>119</v>
      </c>
      <c r="B168" s="81" t="s">
        <v>78</v>
      </c>
      <c r="C168" s="81" t="s">
        <v>8</v>
      </c>
      <c r="D168" s="81" t="s">
        <v>81</v>
      </c>
      <c r="E168" s="81" t="s">
        <v>124</v>
      </c>
      <c r="F168" s="81">
        <v>310</v>
      </c>
      <c r="G168" s="81" t="s">
        <v>17</v>
      </c>
      <c r="H168" s="81"/>
      <c r="I168" s="81"/>
      <c r="J168" s="82">
        <f t="shared" si="22"/>
        <v>381.3</v>
      </c>
      <c r="K168" s="82">
        <f t="shared" si="22"/>
        <v>197</v>
      </c>
      <c r="L168" s="82">
        <f t="shared" si="22"/>
        <v>203.5</v>
      </c>
    </row>
    <row r="169" spans="1:12">
      <c r="A169" s="81" t="s">
        <v>120</v>
      </c>
      <c r="B169" s="81" t="s">
        <v>78</v>
      </c>
      <c r="C169" s="81" t="s">
        <v>8</v>
      </c>
      <c r="D169" s="81" t="s">
        <v>81</v>
      </c>
      <c r="E169" s="81" t="s">
        <v>124</v>
      </c>
      <c r="F169" s="81">
        <v>310</v>
      </c>
      <c r="G169" s="81" t="s">
        <v>17</v>
      </c>
      <c r="H169" s="81" t="s">
        <v>49</v>
      </c>
      <c r="I169" s="81"/>
      <c r="J169" s="82">
        <f t="shared" si="22"/>
        <v>381.3</v>
      </c>
      <c r="K169" s="82">
        <f t="shared" si="22"/>
        <v>197</v>
      </c>
      <c r="L169" s="82">
        <f t="shared" si="22"/>
        <v>203.5</v>
      </c>
    </row>
    <row r="170" spans="1:12" s="171" customFormat="1" ht="33.75">
      <c r="A170" s="168" t="s">
        <v>240</v>
      </c>
      <c r="B170" s="96" t="s">
        <v>78</v>
      </c>
      <c r="C170" s="96" t="s">
        <v>8</v>
      </c>
      <c r="D170" s="96" t="s">
        <v>81</v>
      </c>
      <c r="E170" s="168" t="s">
        <v>124</v>
      </c>
      <c r="F170" s="168">
        <v>310</v>
      </c>
      <c r="G170" s="168" t="s">
        <v>17</v>
      </c>
      <c r="H170" s="169" t="s">
        <v>49</v>
      </c>
      <c r="I170" s="168">
        <v>926</v>
      </c>
      <c r="J170" s="170">
        <f>'Приложение 3 Сабанчеево'!J248</f>
        <v>381.3</v>
      </c>
      <c r="K170" s="170">
        <f>'Приложение 3 Сабанчеево'!K248</f>
        <v>197</v>
      </c>
      <c r="L170" s="170">
        <f>'Приложение 3 Сабанчеево'!L248</f>
        <v>203.5</v>
      </c>
    </row>
    <row r="171" spans="1:12" ht="24.75" hidden="1" customHeight="1">
      <c r="A171" s="88" t="s">
        <v>213</v>
      </c>
      <c r="B171" s="81" t="s">
        <v>78</v>
      </c>
      <c r="C171" s="81" t="s">
        <v>8</v>
      </c>
      <c r="D171" s="81" t="s">
        <v>81</v>
      </c>
      <c r="E171" s="81">
        <v>41210</v>
      </c>
      <c r="F171" s="81"/>
      <c r="G171" s="81"/>
      <c r="H171" s="81"/>
      <c r="I171" s="107"/>
      <c r="J171" s="82">
        <f t="shared" ref="J171:L175" si="23">J172</f>
        <v>0</v>
      </c>
      <c r="K171" s="82">
        <f t="shared" si="23"/>
        <v>0</v>
      </c>
      <c r="L171" s="82">
        <f t="shared" si="23"/>
        <v>0</v>
      </c>
    </row>
    <row r="172" spans="1:12" ht="33.75" hidden="1">
      <c r="A172" s="81" t="s">
        <v>62</v>
      </c>
      <c r="B172" s="81" t="s">
        <v>78</v>
      </c>
      <c r="C172" s="81" t="s">
        <v>8</v>
      </c>
      <c r="D172" s="81" t="s">
        <v>81</v>
      </c>
      <c r="E172" s="81">
        <v>41210</v>
      </c>
      <c r="F172" s="81">
        <v>200</v>
      </c>
      <c r="G172" s="81"/>
      <c r="H172" s="81"/>
      <c r="I172" s="107"/>
      <c r="J172" s="82">
        <f t="shared" si="23"/>
        <v>0</v>
      </c>
      <c r="K172" s="82">
        <f t="shared" si="23"/>
        <v>0</v>
      </c>
      <c r="L172" s="82">
        <f t="shared" si="23"/>
        <v>0</v>
      </c>
    </row>
    <row r="173" spans="1:12" ht="33.75" hidden="1">
      <c r="A173" s="81" t="s">
        <v>63</v>
      </c>
      <c r="B173" s="81" t="s">
        <v>78</v>
      </c>
      <c r="C173" s="81" t="s">
        <v>8</v>
      </c>
      <c r="D173" s="81" t="s">
        <v>81</v>
      </c>
      <c r="E173" s="81">
        <v>41210</v>
      </c>
      <c r="F173" s="81">
        <v>240</v>
      </c>
      <c r="G173" s="81"/>
      <c r="H173" s="81"/>
      <c r="I173" s="81"/>
      <c r="J173" s="82">
        <f t="shared" si="23"/>
        <v>0</v>
      </c>
      <c r="K173" s="82">
        <f t="shared" si="23"/>
        <v>0</v>
      </c>
      <c r="L173" s="82">
        <f t="shared" si="23"/>
        <v>0</v>
      </c>
    </row>
    <row r="174" spans="1:12" hidden="1">
      <c r="A174" s="81" t="s">
        <v>48</v>
      </c>
      <c r="B174" s="81" t="s">
        <v>78</v>
      </c>
      <c r="C174" s="81" t="s">
        <v>8</v>
      </c>
      <c r="D174" s="81" t="s">
        <v>81</v>
      </c>
      <c r="E174" s="81">
        <v>41210</v>
      </c>
      <c r="F174" s="81">
        <v>240</v>
      </c>
      <c r="G174" s="81" t="s">
        <v>49</v>
      </c>
      <c r="H174" s="81"/>
      <c r="I174" s="81"/>
      <c r="J174" s="82">
        <f t="shared" si="23"/>
        <v>0</v>
      </c>
      <c r="K174" s="82">
        <f t="shared" si="23"/>
        <v>0</v>
      </c>
      <c r="L174" s="82">
        <f t="shared" si="23"/>
        <v>0</v>
      </c>
    </row>
    <row r="175" spans="1:12" hidden="1">
      <c r="A175" s="81" t="s">
        <v>86</v>
      </c>
      <c r="B175" s="81" t="s">
        <v>78</v>
      </c>
      <c r="C175" s="81" t="s">
        <v>8</v>
      </c>
      <c r="D175" s="81" t="s">
        <v>81</v>
      </c>
      <c r="E175" s="81">
        <v>41210</v>
      </c>
      <c r="F175" s="81">
        <v>240</v>
      </c>
      <c r="G175" s="81" t="s">
        <v>49</v>
      </c>
      <c r="H175" s="81" t="s">
        <v>87</v>
      </c>
      <c r="I175" s="81"/>
      <c r="J175" s="82">
        <f t="shared" si="23"/>
        <v>0</v>
      </c>
      <c r="K175" s="82">
        <f t="shared" si="23"/>
        <v>0</v>
      </c>
      <c r="L175" s="82">
        <f t="shared" si="23"/>
        <v>0</v>
      </c>
    </row>
    <row r="176" spans="1:12" ht="33.75" hidden="1">
      <c r="A176" s="81" t="s">
        <v>240</v>
      </c>
      <c r="B176" s="81" t="s">
        <v>78</v>
      </c>
      <c r="C176" s="81" t="s">
        <v>8</v>
      </c>
      <c r="D176" s="81" t="s">
        <v>81</v>
      </c>
      <c r="E176" s="81">
        <v>41210</v>
      </c>
      <c r="F176" s="81">
        <v>240</v>
      </c>
      <c r="G176" s="81" t="s">
        <v>49</v>
      </c>
      <c r="H176" s="81" t="s">
        <v>87</v>
      </c>
      <c r="I176" s="81">
        <v>926</v>
      </c>
      <c r="J176" s="82">
        <f>'Приложение 3 Сабанчеево'!J90</f>
        <v>0</v>
      </c>
      <c r="K176" s="82">
        <f>'Приложение 3 Сабанчеево'!K90</f>
        <v>0</v>
      </c>
      <c r="L176" s="82">
        <f>'Приложение 3 Сабанчеево'!L90</f>
        <v>0</v>
      </c>
    </row>
    <row r="177" spans="1:12" hidden="1">
      <c r="A177" s="81"/>
      <c r="B177" s="81" t="s">
        <v>78</v>
      </c>
      <c r="C177" s="81">
        <v>1</v>
      </c>
      <c r="D177" s="81" t="s">
        <v>81</v>
      </c>
      <c r="E177" s="81">
        <v>41220</v>
      </c>
      <c r="F177" s="81"/>
      <c r="G177" s="81"/>
      <c r="H177" s="81"/>
      <c r="I177" s="81"/>
      <c r="J177" s="82">
        <f>J178</f>
        <v>0</v>
      </c>
      <c r="K177" s="82"/>
      <c r="L177" s="82"/>
    </row>
    <row r="178" spans="1:12" hidden="1">
      <c r="A178" s="81"/>
      <c r="B178" s="81" t="s">
        <v>78</v>
      </c>
      <c r="C178" s="81">
        <v>1</v>
      </c>
      <c r="D178" s="81" t="s">
        <v>81</v>
      </c>
      <c r="E178" s="81">
        <v>41220</v>
      </c>
      <c r="F178" s="81">
        <v>800</v>
      </c>
      <c r="G178" s="81"/>
      <c r="H178" s="81"/>
      <c r="I178" s="81"/>
      <c r="J178" s="82">
        <f>J179</f>
        <v>0</v>
      </c>
      <c r="K178" s="82"/>
      <c r="L178" s="82"/>
    </row>
    <row r="179" spans="1:12" hidden="1">
      <c r="A179" s="81"/>
      <c r="B179" s="81" t="s">
        <v>78</v>
      </c>
      <c r="C179" s="81">
        <v>1</v>
      </c>
      <c r="D179" s="81" t="s">
        <v>81</v>
      </c>
      <c r="E179" s="81">
        <v>41220</v>
      </c>
      <c r="F179" s="81">
        <v>830</v>
      </c>
      <c r="G179" s="81"/>
      <c r="H179" s="81"/>
      <c r="I179" s="81"/>
      <c r="J179" s="82">
        <f>J180</f>
        <v>0</v>
      </c>
      <c r="K179" s="82"/>
      <c r="L179" s="82"/>
    </row>
    <row r="180" spans="1:12" hidden="1">
      <c r="A180" s="81" t="s">
        <v>48</v>
      </c>
      <c r="B180" s="81" t="s">
        <v>78</v>
      </c>
      <c r="C180" s="81">
        <v>1</v>
      </c>
      <c r="D180" s="81" t="s">
        <v>81</v>
      </c>
      <c r="E180" s="81">
        <v>41220</v>
      </c>
      <c r="F180" s="81">
        <v>830</v>
      </c>
      <c r="G180" s="81">
        <v>1</v>
      </c>
      <c r="H180" s="81"/>
      <c r="I180" s="81"/>
      <c r="J180" s="82">
        <f>J181</f>
        <v>0</v>
      </c>
      <c r="K180" s="82"/>
      <c r="L180" s="82"/>
    </row>
    <row r="181" spans="1:12" hidden="1">
      <c r="A181" s="81" t="s">
        <v>86</v>
      </c>
      <c r="B181" s="81" t="s">
        <v>78</v>
      </c>
      <c r="C181" s="81">
        <v>1</v>
      </c>
      <c r="D181" s="81" t="s">
        <v>81</v>
      </c>
      <c r="E181" s="81">
        <v>41220</v>
      </c>
      <c r="F181" s="81">
        <v>830</v>
      </c>
      <c r="G181" s="81">
        <v>1</v>
      </c>
      <c r="H181" s="81">
        <v>13</v>
      </c>
      <c r="I181" s="81"/>
      <c r="J181" s="82">
        <f>J182</f>
        <v>0</v>
      </c>
      <c r="K181" s="82"/>
      <c r="L181" s="82"/>
    </row>
    <row r="182" spans="1:12" ht="33.75" hidden="1">
      <c r="A182" s="81" t="s">
        <v>240</v>
      </c>
      <c r="B182" s="81" t="s">
        <v>78</v>
      </c>
      <c r="C182" s="81">
        <v>1</v>
      </c>
      <c r="D182" s="81" t="s">
        <v>81</v>
      </c>
      <c r="E182" s="81">
        <v>41220</v>
      </c>
      <c r="F182" s="81">
        <v>830</v>
      </c>
      <c r="G182" s="81">
        <v>1</v>
      </c>
      <c r="H182" s="81">
        <v>13</v>
      </c>
      <c r="I182" s="81">
        <v>926</v>
      </c>
      <c r="J182" s="82">
        <f>'Приложение 3 Сабанчеево'!J94</f>
        <v>0</v>
      </c>
      <c r="K182" s="82"/>
      <c r="L182" s="82"/>
    </row>
    <row r="183" spans="1:12" ht="101.25">
      <c r="A183" s="81" t="s">
        <v>75</v>
      </c>
      <c r="B183" s="81" t="s">
        <v>78</v>
      </c>
      <c r="C183" s="81" t="s">
        <v>8</v>
      </c>
      <c r="D183" s="81" t="s">
        <v>81</v>
      </c>
      <c r="E183" s="81">
        <v>77150</v>
      </c>
      <c r="F183" s="81"/>
      <c r="G183" s="81"/>
      <c r="H183" s="81"/>
      <c r="I183" s="107"/>
      <c r="J183" s="82">
        <f t="shared" ref="J183:L187" si="24">J184</f>
        <v>1.3</v>
      </c>
      <c r="K183" s="82">
        <f t="shared" si="24"/>
        <v>1.4</v>
      </c>
      <c r="L183" s="82">
        <f t="shared" si="24"/>
        <v>1.4</v>
      </c>
    </row>
    <row r="184" spans="1:12" ht="33.75">
      <c r="A184" s="81" t="s">
        <v>62</v>
      </c>
      <c r="B184" s="81" t="s">
        <v>78</v>
      </c>
      <c r="C184" s="81" t="s">
        <v>8</v>
      </c>
      <c r="D184" s="81" t="s">
        <v>81</v>
      </c>
      <c r="E184" s="81">
        <v>77150</v>
      </c>
      <c r="F184" s="81">
        <v>200</v>
      </c>
      <c r="G184" s="81"/>
      <c r="H184" s="81"/>
      <c r="I184" s="107"/>
      <c r="J184" s="82">
        <f t="shared" si="24"/>
        <v>1.3</v>
      </c>
      <c r="K184" s="82">
        <f t="shared" si="24"/>
        <v>1.4</v>
      </c>
      <c r="L184" s="82">
        <f t="shared" si="24"/>
        <v>1.4</v>
      </c>
    </row>
    <row r="185" spans="1:12" ht="33.75">
      <c r="A185" s="81" t="s">
        <v>63</v>
      </c>
      <c r="B185" s="81">
        <v>89</v>
      </c>
      <c r="C185" s="81">
        <v>1</v>
      </c>
      <c r="D185" s="81">
        <v>0</v>
      </c>
      <c r="E185" s="81" t="s">
        <v>76</v>
      </c>
      <c r="F185" s="81">
        <v>240</v>
      </c>
      <c r="G185" s="81"/>
      <c r="H185" s="107"/>
      <c r="I185" s="107"/>
      <c r="J185" s="82">
        <f t="shared" si="24"/>
        <v>1.3</v>
      </c>
      <c r="K185" s="82">
        <f>K186</f>
        <v>1.4</v>
      </c>
      <c r="L185" s="82">
        <f>L186</f>
        <v>1.4</v>
      </c>
    </row>
    <row r="186" spans="1:12">
      <c r="A186" s="81" t="s">
        <v>48</v>
      </c>
      <c r="B186" s="81">
        <v>89</v>
      </c>
      <c r="C186" s="81">
        <v>1</v>
      </c>
      <c r="D186" s="81">
        <v>0</v>
      </c>
      <c r="E186" s="81" t="s">
        <v>76</v>
      </c>
      <c r="F186" s="81">
        <v>240</v>
      </c>
      <c r="G186" s="81" t="s">
        <v>49</v>
      </c>
      <c r="H186" s="81"/>
      <c r="I186" s="107"/>
      <c r="J186" s="82">
        <f t="shared" si="24"/>
        <v>1.3</v>
      </c>
      <c r="K186" s="82">
        <f t="shared" si="24"/>
        <v>1.4</v>
      </c>
      <c r="L186" s="82">
        <f t="shared" si="24"/>
        <v>1.4</v>
      </c>
    </row>
    <row r="187" spans="1:12" ht="56.25">
      <c r="A187" s="81" t="s">
        <v>50</v>
      </c>
      <c r="B187" s="81">
        <v>89</v>
      </c>
      <c r="C187" s="81">
        <v>1</v>
      </c>
      <c r="D187" s="81">
        <v>0</v>
      </c>
      <c r="E187" s="81" t="s">
        <v>76</v>
      </c>
      <c r="F187" s="81">
        <v>240</v>
      </c>
      <c r="G187" s="81" t="s">
        <v>49</v>
      </c>
      <c r="H187" s="81" t="s">
        <v>51</v>
      </c>
      <c r="I187" s="81"/>
      <c r="J187" s="82">
        <f t="shared" si="24"/>
        <v>1.3</v>
      </c>
      <c r="K187" s="82">
        <f t="shared" si="24"/>
        <v>1.4</v>
      </c>
      <c r="L187" s="82">
        <f t="shared" si="24"/>
        <v>1.4</v>
      </c>
    </row>
    <row r="188" spans="1:12" ht="33.75">
      <c r="A188" s="81" t="s">
        <v>240</v>
      </c>
      <c r="B188" s="81">
        <v>89</v>
      </c>
      <c r="C188" s="81">
        <v>1</v>
      </c>
      <c r="D188" s="81">
        <v>0</v>
      </c>
      <c r="E188" s="81" t="s">
        <v>76</v>
      </c>
      <c r="F188" s="81">
        <v>240</v>
      </c>
      <c r="G188" s="81" t="s">
        <v>49</v>
      </c>
      <c r="H188" s="81" t="s">
        <v>51</v>
      </c>
      <c r="I188" s="81">
        <v>926</v>
      </c>
      <c r="J188" s="82">
        <f>'Приложение 3 Сабанчеево'!J66</f>
        <v>1.3</v>
      </c>
      <c r="K188" s="82">
        <f>'Приложение 3 Сабанчеево'!K66</f>
        <v>1.4</v>
      </c>
      <c r="L188" s="82">
        <f>'Приложение 3 Сабанчеево'!L66</f>
        <v>1.4</v>
      </c>
    </row>
    <row r="189" spans="1:12" ht="56.25">
      <c r="A189" s="81" t="s">
        <v>228</v>
      </c>
      <c r="B189" s="81" t="s">
        <v>78</v>
      </c>
      <c r="C189" s="81" t="s">
        <v>8</v>
      </c>
      <c r="D189" s="81" t="s">
        <v>81</v>
      </c>
      <c r="E189" s="81">
        <v>44500</v>
      </c>
      <c r="F189" s="81"/>
      <c r="G189" s="81"/>
      <c r="H189" s="107"/>
      <c r="I189" s="107"/>
      <c r="J189" s="82">
        <f t="shared" ref="J189:L192" si="25">J190</f>
        <v>15</v>
      </c>
      <c r="K189" s="82">
        <f t="shared" si="25"/>
        <v>0</v>
      </c>
      <c r="L189" s="82">
        <f t="shared" si="25"/>
        <v>0</v>
      </c>
    </row>
    <row r="190" spans="1:12" ht="50.25" customHeight="1">
      <c r="A190" s="81" t="s">
        <v>301</v>
      </c>
      <c r="B190" s="81" t="s">
        <v>78</v>
      </c>
      <c r="C190" s="81" t="s">
        <v>8</v>
      </c>
      <c r="D190" s="81" t="s">
        <v>81</v>
      </c>
      <c r="E190" s="81">
        <v>44501</v>
      </c>
      <c r="F190" s="81"/>
      <c r="G190" s="81"/>
      <c r="H190" s="107"/>
      <c r="I190" s="107"/>
      <c r="J190" s="82">
        <f t="shared" si="25"/>
        <v>15</v>
      </c>
      <c r="K190" s="82">
        <f t="shared" si="25"/>
        <v>0</v>
      </c>
      <c r="L190" s="82">
        <f t="shared" si="25"/>
        <v>0</v>
      </c>
    </row>
    <row r="191" spans="1:12">
      <c r="A191" s="81" t="s">
        <v>74</v>
      </c>
      <c r="B191" s="81" t="s">
        <v>78</v>
      </c>
      <c r="C191" s="81" t="s">
        <v>8</v>
      </c>
      <c r="D191" s="81" t="s">
        <v>81</v>
      </c>
      <c r="E191" s="81">
        <v>44501</v>
      </c>
      <c r="F191" s="81">
        <v>500</v>
      </c>
      <c r="G191" s="81"/>
      <c r="H191" s="107"/>
      <c r="I191" s="107"/>
      <c r="J191" s="82">
        <f t="shared" si="25"/>
        <v>15</v>
      </c>
      <c r="K191" s="82">
        <f t="shared" si="25"/>
        <v>0</v>
      </c>
      <c r="L191" s="82">
        <f t="shared" si="25"/>
        <v>0</v>
      </c>
    </row>
    <row r="192" spans="1:12">
      <c r="A192" s="81" t="s">
        <v>48</v>
      </c>
      <c r="B192" s="81" t="s">
        <v>78</v>
      </c>
      <c r="C192" s="81" t="s">
        <v>8</v>
      </c>
      <c r="D192" s="81" t="s">
        <v>81</v>
      </c>
      <c r="E192" s="81">
        <v>44501</v>
      </c>
      <c r="F192" s="81">
        <v>500</v>
      </c>
      <c r="G192" s="81" t="s">
        <v>49</v>
      </c>
      <c r="H192" s="81"/>
      <c r="I192" s="81"/>
      <c r="J192" s="82">
        <f t="shared" si="25"/>
        <v>15</v>
      </c>
      <c r="K192" s="82">
        <f t="shared" si="25"/>
        <v>0</v>
      </c>
      <c r="L192" s="82">
        <f t="shared" si="25"/>
        <v>0</v>
      </c>
    </row>
    <row r="193" spans="1:12" ht="56.25">
      <c r="A193" s="81" t="s">
        <v>50</v>
      </c>
      <c r="B193" s="81">
        <v>89</v>
      </c>
      <c r="C193" s="81">
        <v>1</v>
      </c>
      <c r="D193" s="81">
        <v>0</v>
      </c>
      <c r="E193" s="81">
        <v>44501</v>
      </c>
      <c r="F193" s="81">
        <v>500</v>
      </c>
      <c r="G193" s="80" t="s">
        <v>49</v>
      </c>
      <c r="H193" s="80" t="s">
        <v>51</v>
      </c>
      <c r="I193" s="80"/>
      <c r="J193" s="82">
        <f>J194</f>
        <v>15</v>
      </c>
      <c r="K193" s="82">
        <f>K194</f>
        <v>0</v>
      </c>
      <c r="L193" s="82">
        <f>L194</f>
        <v>0</v>
      </c>
    </row>
    <row r="194" spans="1:12" ht="33.75">
      <c r="A194" s="81" t="s">
        <v>240</v>
      </c>
      <c r="B194" s="81" t="s">
        <v>78</v>
      </c>
      <c r="C194" s="81" t="s">
        <v>8</v>
      </c>
      <c r="D194" s="81" t="s">
        <v>81</v>
      </c>
      <c r="E194" s="81">
        <v>44501</v>
      </c>
      <c r="F194" s="81">
        <v>500</v>
      </c>
      <c r="G194" s="81" t="s">
        <v>49</v>
      </c>
      <c r="H194" s="81" t="s">
        <v>51</v>
      </c>
      <c r="I194" s="81">
        <v>926</v>
      </c>
      <c r="J194" s="82">
        <f>'Приложение 3 Сабанчеево'!J76</f>
        <v>15</v>
      </c>
      <c r="K194" s="82">
        <f>'Приложение 3 Сабанчеево'!K76</f>
        <v>0</v>
      </c>
      <c r="L194" s="82">
        <f>'Приложение 3 Сабанчеево'!L76</f>
        <v>0</v>
      </c>
    </row>
    <row r="195" spans="1:12" ht="22.5">
      <c r="A195" s="81" t="s">
        <v>322</v>
      </c>
      <c r="B195" s="81">
        <v>89</v>
      </c>
      <c r="C195" s="81">
        <v>1</v>
      </c>
      <c r="D195" s="81" t="s">
        <v>81</v>
      </c>
      <c r="E195" s="81">
        <v>44010</v>
      </c>
      <c r="F195" s="81"/>
      <c r="G195" s="81"/>
      <c r="H195" s="81"/>
      <c r="I195" s="81"/>
      <c r="J195" s="82">
        <f>J196</f>
        <v>20.6</v>
      </c>
      <c r="K195" s="82">
        <f t="shared" ref="K195:L199" si="26">K196</f>
        <v>22.2</v>
      </c>
      <c r="L195" s="82">
        <f t="shared" si="26"/>
        <v>38.9</v>
      </c>
    </row>
    <row r="196" spans="1:12" ht="33.75">
      <c r="A196" s="81" t="s">
        <v>62</v>
      </c>
      <c r="B196" s="81" t="s">
        <v>78</v>
      </c>
      <c r="C196" s="81">
        <v>1</v>
      </c>
      <c r="D196" s="81" t="s">
        <v>81</v>
      </c>
      <c r="E196" s="81">
        <v>44010</v>
      </c>
      <c r="F196" s="81">
        <v>200</v>
      </c>
      <c r="G196" s="81"/>
      <c r="H196" s="81"/>
      <c r="I196" s="81"/>
      <c r="J196" s="82">
        <f>J197</f>
        <v>20.6</v>
      </c>
      <c r="K196" s="82">
        <f t="shared" si="26"/>
        <v>22.2</v>
      </c>
      <c r="L196" s="82">
        <f t="shared" si="26"/>
        <v>38.9</v>
      </c>
    </row>
    <row r="197" spans="1:12" ht="33.75">
      <c r="A197" s="81" t="s">
        <v>63</v>
      </c>
      <c r="B197" s="81" t="s">
        <v>78</v>
      </c>
      <c r="C197" s="81">
        <v>1</v>
      </c>
      <c r="D197" s="81" t="s">
        <v>81</v>
      </c>
      <c r="E197" s="81">
        <v>44010</v>
      </c>
      <c r="F197" s="81">
        <v>240</v>
      </c>
      <c r="G197" s="81"/>
      <c r="H197" s="81"/>
      <c r="I197" s="81"/>
      <c r="J197" s="82">
        <f>J198</f>
        <v>20.6</v>
      </c>
      <c r="K197" s="82">
        <f t="shared" si="26"/>
        <v>22.2</v>
      </c>
      <c r="L197" s="82">
        <f t="shared" si="26"/>
        <v>38.9</v>
      </c>
    </row>
    <row r="198" spans="1:12">
      <c r="A198" s="81" t="s">
        <v>48</v>
      </c>
      <c r="B198" s="81" t="s">
        <v>78</v>
      </c>
      <c r="C198" s="81">
        <v>1</v>
      </c>
      <c r="D198" s="81" t="s">
        <v>81</v>
      </c>
      <c r="E198" s="81">
        <v>44010</v>
      </c>
      <c r="F198" s="81">
        <v>240</v>
      </c>
      <c r="G198" s="81" t="s">
        <v>49</v>
      </c>
      <c r="H198" s="81"/>
      <c r="I198" s="81"/>
      <c r="J198" s="82">
        <f>J199</f>
        <v>20.6</v>
      </c>
      <c r="K198" s="82">
        <f t="shared" si="26"/>
        <v>22.2</v>
      </c>
      <c r="L198" s="82">
        <f t="shared" si="26"/>
        <v>38.9</v>
      </c>
    </row>
    <row r="199" spans="1:12" ht="56.25">
      <c r="A199" s="81" t="s">
        <v>50</v>
      </c>
      <c r="B199" s="81" t="s">
        <v>78</v>
      </c>
      <c r="C199" s="81">
        <v>1</v>
      </c>
      <c r="D199" s="81" t="s">
        <v>81</v>
      </c>
      <c r="E199" s="81">
        <v>44010</v>
      </c>
      <c r="F199" s="81">
        <v>240</v>
      </c>
      <c r="G199" s="81" t="s">
        <v>49</v>
      </c>
      <c r="H199" s="81" t="s">
        <v>51</v>
      </c>
      <c r="I199" s="81"/>
      <c r="J199" s="82">
        <f>J200</f>
        <v>20.6</v>
      </c>
      <c r="K199" s="82">
        <f t="shared" si="26"/>
        <v>22.2</v>
      </c>
      <c r="L199" s="82">
        <f t="shared" si="26"/>
        <v>38.9</v>
      </c>
    </row>
    <row r="200" spans="1:12" ht="33.75">
      <c r="A200" s="81" t="s">
        <v>240</v>
      </c>
      <c r="B200" s="81" t="s">
        <v>78</v>
      </c>
      <c r="C200" s="81">
        <v>1</v>
      </c>
      <c r="D200" s="81" t="s">
        <v>81</v>
      </c>
      <c r="E200" s="81">
        <v>44010</v>
      </c>
      <c r="F200" s="81">
        <v>240</v>
      </c>
      <c r="G200" s="81" t="s">
        <v>49</v>
      </c>
      <c r="H200" s="81" t="s">
        <v>51</v>
      </c>
      <c r="I200" s="81">
        <v>926</v>
      </c>
      <c r="J200" s="82">
        <f>'Приложение 3 Сабанчеево'!J69</f>
        <v>20.6</v>
      </c>
      <c r="K200" s="82">
        <f>'Приложение 3 Сабанчеево'!K69</f>
        <v>22.2</v>
      </c>
      <c r="L200" s="82">
        <f>'Приложение 3 Сабанчеево'!L69</f>
        <v>38.9</v>
      </c>
    </row>
    <row r="201" spans="1:12" ht="33.75">
      <c r="A201" s="81" t="s">
        <v>142</v>
      </c>
      <c r="B201" s="81" t="s">
        <v>78</v>
      </c>
      <c r="C201" s="81" t="s">
        <v>8</v>
      </c>
      <c r="D201" s="81" t="s">
        <v>81</v>
      </c>
      <c r="E201" s="81" t="s">
        <v>93</v>
      </c>
      <c r="F201" s="81"/>
      <c r="G201" s="81"/>
      <c r="H201" s="81"/>
      <c r="I201" s="81"/>
      <c r="J201" s="82">
        <f>J202+J207</f>
        <v>159</v>
      </c>
      <c r="K201" s="82">
        <f>K202+K207</f>
        <v>173.89999999999998</v>
      </c>
      <c r="L201" s="82">
        <f>L202+L207</f>
        <v>180.2</v>
      </c>
    </row>
    <row r="202" spans="1:12" ht="67.5">
      <c r="A202" s="81" t="s">
        <v>55</v>
      </c>
      <c r="B202" s="81" t="s">
        <v>78</v>
      </c>
      <c r="C202" s="81" t="s">
        <v>8</v>
      </c>
      <c r="D202" s="81" t="s">
        <v>81</v>
      </c>
      <c r="E202" s="81" t="s">
        <v>93</v>
      </c>
      <c r="F202" s="81">
        <v>100</v>
      </c>
      <c r="G202" s="81"/>
      <c r="H202" s="81"/>
      <c r="I202" s="81"/>
      <c r="J202" s="82">
        <f>J203</f>
        <v>140.19999999999999</v>
      </c>
      <c r="K202" s="82">
        <f>K203</f>
        <v>140.19999999999999</v>
      </c>
      <c r="L202" s="82">
        <f>L203</f>
        <v>140.19999999999999</v>
      </c>
    </row>
    <row r="203" spans="1:12" ht="23.25" customHeight="1">
      <c r="A203" s="81" t="s">
        <v>56</v>
      </c>
      <c r="B203" s="81" t="s">
        <v>78</v>
      </c>
      <c r="C203" s="81" t="s">
        <v>8</v>
      </c>
      <c r="D203" s="81" t="s">
        <v>81</v>
      </c>
      <c r="E203" s="81" t="s">
        <v>93</v>
      </c>
      <c r="F203" s="81">
        <v>120</v>
      </c>
      <c r="G203" s="81"/>
      <c r="H203" s="81"/>
      <c r="I203" s="81"/>
      <c r="J203" s="82">
        <f t="shared" ref="J203:L205" si="27">J204</f>
        <v>140.19999999999999</v>
      </c>
      <c r="K203" s="82">
        <f t="shared" si="27"/>
        <v>140.19999999999999</v>
      </c>
      <c r="L203" s="82">
        <f t="shared" si="27"/>
        <v>140.19999999999999</v>
      </c>
    </row>
    <row r="204" spans="1:12">
      <c r="A204" s="81" t="s">
        <v>88</v>
      </c>
      <c r="B204" s="81" t="s">
        <v>78</v>
      </c>
      <c r="C204" s="81" t="s">
        <v>8</v>
      </c>
      <c r="D204" s="81" t="s">
        <v>81</v>
      </c>
      <c r="E204" s="81" t="s">
        <v>93</v>
      </c>
      <c r="F204" s="81">
        <v>120</v>
      </c>
      <c r="G204" s="80" t="s">
        <v>89</v>
      </c>
      <c r="H204" s="80"/>
      <c r="I204" s="80"/>
      <c r="J204" s="82">
        <f t="shared" si="27"/>
        <v>140.19999999999999</v>
      </c>
      <c r="K204" s="82">
        <f t="shared" si="27"/>
        <v>140.19999999999999</v>
      </c>
      <c r="L204" s="82">
        <f t="shared" si="27"/>
        <v>140.19999999999999</v>
      </c>
    </row>
    <row r="205" spans="1:12" ht="22.5">
      <c r="A205" s="81" t="s">
        <v>143</v>
      </c>
      <c r="B205" s="81" t="s">
        <v>78</v>
      </c>
      <c r="C205" s="81" t="s">
        <v>8</v>
      </c>
      <c r="D205" s="81" t="s">
        <v>81</v>
      </c>
      <c r="E205" s="81" t="s">
        <v>93</v>
      </c>
      <c r="F205" s="81">
        <v>120</v>
      </c>
      <c r="G205" s="80" t="s">
        <v>89</v>
      </c>
      <c r="H205" s="80" t="s">
        <v>91</v>
      </c>
      <c r="I205" s="80"/>
      <c r="J205" s="82">
        <f t="shared" si="27"/>
        <v>140.19999999999999</v>
      </c>
      <c r="K205" s="82">
        <f t="shared" si="27"/>
        <v>140.19999999999999</v>
      </c>
      <c r="L205" s="82">
        <f t="shared" si="27"/>
        <v>140.19999999999999</v>
      </c>
    </row>
    <row r="206" spans="1:12" ht="33.75">
      <c r="A206" s="81" t="s">
        <v>240</v>
      </c>
      <c r="B206" s="81" t="s">
        <v>78</v>
      </c>
      <c r="C206" s="81" t="s">
        <v>8</v>
      </c>
      <c r="D206" s="81" t="s">
        <v>81</v>
      </c>
      <c r="E206" s="81" t="s">
        <v>93</v>
      </c>
      <c r="F206" s="81">
        <v>120</v>
      </c>
      <c r="G206" s="106" t="s">
        <v>89</v>
      </c>
      <c r="H206" s="106" t="s">
        <v>91</v>
      </c>
      <c r="I206" s="80">
        <v>926</v>
      </c>
      <c r="J206" s="82">
        <f>'Приложение 3 Сабанчеево'!J108</f>
        <v>140.19999999999999</v>
      </c>
      <c r="K206" s="82">
        <f>'Приложение 3 Сабанчеево'!K108</f>
        <v>140.19999999999999</v>
      </c>
      <c r="L206" s="82">
        <f>'Приложение 3 Сабанчеево'!L108</f>
        <v>140.19999999999999</v>
      </c>
    </row>
    <row r="207" spans="1:12" ht="33.75">
      <c r="A207" s="81" t="s">
        <v>62</v>
      </c>
      <c r="B207" s="81" t="s">
        <v>78</v>
      </c>
      <c r="C207" s="81" t="s">
        <v>8</v>
      </c>
      <c r="D207" s="81" t="s">
        <v>81</v>
      </c>
      <c r="E207" s="81" t="s">
        <v>93</v>
      </c>
      <c r="F207" s="81">
        <v>200</v>
      </c>
      <c r="G207" s="106"/>
      <c r="H207" s="106"/>
      <c r="I207" s="80"/>
      <c r="J207" s="82">
        <f>J208</f>
        <v>18.8</v>
      </c>
      <c r="K207" s="82">
        <f>K208</f>
        <v>33.700000000000003</v>
      </c>
      <c r="L207" s="82">
        <f>L208</f>
        <v>40</v>
      </c>
    </row>
    <row r="208" spans="1:12" ht="33.75">
      <c r="A208" s="81" t="s">
        <v>63</v>
      </c>
      <c r="B208" s="81" t="s">
        <v>78</v>
      </c>
      <c r="C208" s="81" t="s">
        <v>8</v>
      </c>
      <c r="D208" s="81" t="s">
        <v>81</v>
      </c>
      <c r="E208" s="81" t="s">
        <v>93</v>
      </c>
      <c r="F208" s="81">
        <v>240</v>
      </c>
      <c r="G208" s="81"/>
      <c r="H208" s="81"/>
      <c r="I208" s="81"/>
      <c r="J208" s="82">
        <f t="shared" ref="J208:L209" si="28">J209</f>
        <v>18.8</v>
      </c>
      <c r="K208" s="82">
        <f t="shared" si="28"/>
        <v>33.700000000000003</v>
      </c>
      <c r="L208" s="82">
        <f t="shared" si="28"/>
        <v>40</v>
      </c>
    </row>
    <row r="209" spans="1:12">
      <c r="A209" s="81" t="s">
        <v>88</v>
      </c>
      <c r="B209" s="81" t="s">
        <v>78</v>
      </c>
      <c r="C209" s="81" t="s">
        <v>8</v>
      </c>
      <c r="D209" s="81" t="s">
        <v>81</v>
      </c>
      <c r="E209" s="81" t="s">
        <v>93</v>
      </c>
      <c r="F209" s="80" t="s">
        <v>139</v>
      </c>
      <c r="G209" s="80" t="s">
        <v>89</v>
      </c>
      <c r="H209" s="80"/>
      <c r="I209" s="80"/>
      <c r="J209" s="82">
        <f t="shared" si="28"/>
        <v>18.8</v>
      </c>
      <c r="K209" s="82">
        <f t="shared" si="28"/>
        <v>33.700000000000003</v>
      </c>
      <c r="L209" s="82">
        <f t="shared" si="28"/>
        <v>40</v>
      </c>
    </row>
    <row r="210" spans="1:12" ht="22.5">
      <c r="A210" s="81" t="s">
        <v>143</v>
      </c>
      <c r="B210" s="81" t="s">
        <v>78</v>
      </c>
      <c r="C210" s="81" t="s">
        <v>8</v>
      </c>
      <c r="D210" s="81" t="s">
        <v>81</v>
      </c>
      <c r="E210" s="81" t="s">
        <v>93</v>
      </c>
      <c r="F210" s="80" t="s">
        <v>139</v>
      </c>
      <c r="G210" s="80" t="s">
        <v>89</v>
      </c>
      <c r="H210" s="80" t="s">
        <v>91</v>
      </c>
      <c r="I210" s="80"/>
      <c r="J210" s="82">
        <f>J211</f>
        <v>18.8</v>
      </c>
      <c r="K210" s="82">
        <f>K211</f>
        <v>33.700000000000003</v>
      </c>
      <c r="L210" s="82">
        <f>L211</f>
        <v>40</v>
      </c>
    </row>
    <row r="211" spans="1:12" ht="33.75">
      <c r="A211" s="81" t="s">
        <v>240</v>
      </c>
      <c r="B211" s="81" t="s">
        <v>78</v>
      </c>
      <c r="C211" s="81" t="s">
        <v>8</v>
      </c>
      <c r="D211" s="81" t="s">
        <v>81</v>
      </c>
      <c r="E211" s="81" t="s">
        <v>93</v>
      </c>
      <c r="F211" s="80" t="s">
        <v>139</v>
      </c>
      <c r="G211" s="106" t="s">
        <v>89</v>
      </c>
      <c r="H211" s="106" t="s">
        <v>91</v>
      </c>
      <c r="I211" s="80">
        <v>926</v>
      </c>
      <c r="J211" s="82">
        <f>'Приложение 3 Сабанчеево'!J111</f>
        <v>18.8</v>
      </c>
      <c r="K211" s="82">
        <f>'Приложение 3 Сабанчеево'!K111</f>
        <v>33.700000000000003</v>
      </c>
      <c r="L211" s="82">
        <f>'Приложение 3 Сабанчеево'!L111</f>
        <v>40</v>
      </c>
    </row>
    <row r="212" spans="1:12" ht="45" hidden="1">
      <c r="A212" s="81" t="s">
        <v>97</v>
      </c>
      <c r="B212" s="81" t="s">
        <v>78</v>
      </c>
      <c r="C212" s="81" t="s">
        <v>8</v>
      </c>
      <c r="D212" s="81" t="s">
        <v>81</v>
      </c>
      <c r="E212" s="81">
        <v>41000</v>
      </c>
      <c r="F212" s="80"/>
      <c r="G212" s="106"/>
      <c r="H212" s="106"/>
      <c r="I212" s="80"/>
      <c r="J212" s="82">
        <f t="shared" ref="J212:L217" si="29">J213</f>
        <v>0</v>
      </c>
      <c r="K212" s="82">
        <f t="shared" si="29"/>
        <v>0</v>
      </c>
      <c r="L212" s="82">
        <f t="shared" si="29"/>
        <v>0</v>
      </c>
    </row>
    <row r="213" spans="1:12" ht="22.5" hidden="1">
      <c r="A213" s="81" t="s">
        <v>141</v>
      </c>
      <c r="B213" s="81" t="s">
        <v>78</v>
      </c>
      <c r="C213" s="81" t="s">
        <v>8</v>
      </c>
      <c r="D213" s="81" t="s">
        <v>81</v>
      </c>
      <c r="E213" s="81">
        <v>41180</v>
      </c>
      <c r="F213" s="80"/>
      <c r="G213" s="106"/>
      <c r="H213" s="106"/>
      <c r="I213" s="80"/>
      <c r="J213" s="82">
        <f t="shared" si="29"/>
        <v>0</v>
      </c>
      <c r="K213" s="82">
        <f t="shared" si="29"/>
        <v>0</v>
      </c>
      <c r="L213" s="82">
        <f t="shared" si="29"/>
        <v>0</v>
      </c>
    </row>
    <row r="214" spans="1:12" ht="33.75" hidden="1">
      <c r="A214" s="81" t="s">
        <v>62</v>
      </c>
      <c r="B214" s="81" t="s">
        <v>78</v>
      </c>
      <c r="C214" s="81" t="s">
        <v>8</v>
      </c>
      <c r="D214" s="81" t="s">
        <v>81</v>
      </c>
      <c r="E214" s="81">
        <v>41180</v>
      </c>
      <c r="F214" s="80" t="s">
        <v>136</v>
      </c>
      <c r="G214" s="106"/>
      <c r="H214" s="106"/>
      <c r="I214" s="80"/>
      <c r="J214" s="82">
        <f t="shared" si="29"/>
        <v>0</v>
      </c>
      <c r="K214" s="82">
        <f t="shared" si="29"/>
        <v>0</v>
      </c>
      <c r="L214" s="82">
        <f t="shared" si="29"/>
        <v>0</v>
      </c>
    </row>
    <row r="215" spans="1:12" ht="33.75" hidden="1">
      <c r="A215" s="81" t="s">
        <v>63</v>
      </c>
      <c r="B215" s="81" t="s">
        <v>78</v>
      </c>
      <c r="C215" s="81" t="s">
        <v>8</v>
      </c>
      <c r="D215" s="81" t="s">
        <v>81</v>
      </c>
      <c r="E215" s="81">
        <v>41180</v>
      </c>
      <c r="F215" s="80" t="s">
        <v>139</v>
      </c>
      <c r="G215" s="106"/>
      <c r="H215" s="106"/>
      <c r="I215" s="80"/>
      <c r="J215" s="82">
        <f t="shared" si="29"/>
        <v>0</v>
      </c>
      <c r="K215" s="82">
        <f t="shared" si="29"/>
        <v>0</v>
      </c>
      <c r="L215" s="82">
        <f t="shared" si="29"/>
        <v>0</v>
      </c>
    </row>
    <row r="216" spans="1:12" hidden="1">
      <c r="A216" s="81" t="s">
        <v>242</v>
      </c>
      <c r="B216" s="81" t="s">
        <v>78</v>
      </c>
      <c r="C216" s="81" t="s">
        <v>8</v>
      </c>
      <c r="D216" s="81" t="s">
        <v>81</v>
      </c>
      <c r="E216" s="81">
        <v>41180</v>
      </c>
      <c r="F216" s="80" t="s">
        <v>139</v>
      </c>
      <c r="G216" s="106" t="s">
        <v>91</v>
      </c>
      <c r="H216" s="106"/>
      <c r="I216" s="80"/>
      <c r="J216" s="82">
        <f t="shared" si="29"/>
        <v>0</v>
      </c>
      <c r="K216" s="82">
        <f t="shared" si="29"/>
        <v>0</v>
      </c>
      <c r="L216" s="82">
        <f t="shared" si="29"/>
        <v>0</v>
      </c>
    </row>
    <row r="217" spans="1:12" ht="45" hidden="1">
      <c r="A217" s="81" t="s">
        <v>243</v>
      </c>
      <c r="B217" s="81" t="s">
        <v>78</v>
      </c>
      <c r="C217" s="81" t="s">
        <v>8</v>
      </c>
      <c r="D217" s="81" t="s">
        <v>81</v>
      </c>
      <c r="E217" s="81">
        <v>41180</v>
      </c>
      <c r="F217" s="80" t="s">
        <v>139</v>
      </c>
      <c r="G217" s="106" t="s">
        <v>91</v>
      </c>
      <c r="H217" s="106" t="s">
        <v>96</v>
      </c>
      <c r="I217" s="80"/>
      <c r="J217" s="82">
        <f t="shared" si="29"/>
        <v>0</v>
      </c>
      <c r="K217" s="82">
        <f t="shared" si="29"/>
        <v>0</v>
      </c>
      <c r="L217" s="82">
        <f t="shared" si="29"/>
        <v>0</v>
      </c>
    </row>
    <row r="218" spans="1:12" ht="33.75" hidden="1">
      <c r="A218" s="81" t="s">
        <v>240</v>
      </c>
      <c r="B218" s="81" t="s">
        <v>78</v>
      </c>
      <c r="C218" s="81" t="s">
        <v>8</v>
      </c>
      <c r="D218" s="81" t="s">
        <v>81</v>
      </c>
      <c r="E218" s="81">
        <v>41180</v>
      </c>
      <c r="F218" s="80" t="s">
        <v>139</v>
      </c>
      <c r="G218" s="106" t="s">
        <v>91</v>
      </c>
      <c r="H218" s="106" t="s">
        <v>96</v>
      </c>
      <c r="I218" s="80">
        <v>926</v>
      </c>
      <c r="J218" s="82">
        <f>'Приложение 3 Сабанчеево'!J119</f>
        <v>0</v>
      </c>
      <c r="K218" s="82">
        <f>'Приложение 3 Сабанчеево'!K119</f>
        <v>0</v>
      </c>
      <c r="L218" s="82">
        <f>'Приложение 3 Сабанчеево'!L119</f>
        <v>0</v>
      </c>
    </row>
    <row r="219" spans="1:12" ht="22.5" hidden="1">
      <c r="A219" s="81" t="s">
        <v>248</v>
      </c>
      <c r="B219" s="81" t="s">
        <v>78</v>
      </c>
      <c r="C219" s="81" t="s">
        <v>8</v>
      </c>
      <c r="D219" s="81" t="s">
        <v>81</v>
      </c>
      <c r="E219" s="81">
        <v>80190</v>
      </c>
      <c r="F219" s="80"/>
      <c r="G219" s="106"/>
      <c r="H219" s="106"/>
      <c r="I219" s="80"/>
      <c r="J219" s="82">
        <f>J220</f>
        <v>0</v>
      </c>
      <c r="K219" s="82"/>
      <c r="L219" s="82"/>
    </row>
    <row r="220" spans="1:12" ht="33.75" hidden="1">
      <c r="A220" s="81" t="s">
        <v>62</v>
      </c>
      <c r="B220" s="81" t="s">
        <v>78</v>
      </c>
      <c r="C220" s="81" t="s">
        <v>8</v>
      </c>
      <c r="D220" s="81" t="s">
        <v>81</v>
      </c>
      <c r="E220" s="81">
        <v>80190</v>
      </c>
      <c r="F220" s="80" t="s">
        <v>136</v>
      </c>
      <c r="G220" s="106"/>
      <c r="H220" s="106"/>
      <c r="I220" s="80"/>
      <c r="J220" s="82">
        <f>J221</f>
        <v>0</v>
      </c>
      <c r="K220" s="82"/>
      <c r="L220" s="82"/>
    </row>
    <row r="221" spans="1:12" ht="33.75" hidden="1">
      <c r="A221" s="81" t="s">
        <v>63</v>
      </c>
      <c r="B221" s="81" t="s">
        <v>78</v>
      </c>
      <c r="C221" s="81" t="s">
        <v>8</v>
      </c>
      <c r="D221" s="81" t="s">
        <v>81</v>
      </c>
      <c r="E221" s="81">
        <v>80190</v>
      </c>
      <c r="F221" s="80" t="s">
        <v>139</v>
      </c>
      <c r="G221" s="106"/>
      <c r="H221" s="106"/>
      <c r="I221" s="80"/>
      <c r="J221" s="82">
        <f>J222</f>
        <v>0</v>
      </c>
      <c r="K221" s="82"/>
      <c r="L221" s="82"/>
    </row>
    <row r="222" spans="1:12" hidden="1">
      <c r="A222" s="81" t="s">
        <v>242</v>
      </c>
      <c r="B222" s="81" t="s">
        <v>78</v>
      </c>
      <c r="C222" s="81" t="s">
        <v>8</v>
      </c>
      <c r="D222" s="81" t="s">
        <v>81</v>
      </c>
      <c r="E222" s="81">
        <v>80190</v>
      </c>
      <c r="F222" s="80" t="s">
        <v>139</v>
      </c>
      <c r="G222" s="106" t="s">
        <v>91</v>
      </c>
      <c r="H222" s="106"/>
      <c r="I222" s="80"/>
      <c r="J222" s="82">
        <f>J223</f>
        <v>0</v>
      </c>
      <c r="K222" s="82"/>
      <c r="L222" s="82"/>
    </row>
    <row r="223" spans="1:12" ht="45" hidden="1">
      <c r="A223" s="81" t="s">
        <v>243</v>
      </c>
      <c r="B223" s="81" t="s">
        <v>78</v>
      </c>
      <c r="C223" s="81" t="s">
        <v>8</v>
      </c>
      <c r="D223" s="81" t="s">
        <v>81</v>
      </c>
      <c r="E223" s="81">
        <v>80190</v>
      </c>
      <c r="F223" s="80" t="s">
        <v>139</v>
      </c>
      <c r="G223" s="106" t="s">
        <v>91</v>
      </c>
      <c r="H223" s="106" t="s">
        <v>96</v>
      </c>
      <c r="I223" s="80"/>
      <c r="J223" s="82">
        <f>J224</f>
        <v>0</v>
      </c>
      <c r="K223" s="82"/>
      <c r="L223" s="82"/>
    </row>
    <row r="224" spans="1:12" ht="33.75" hidden="1">
      <c r="A224" s="81" t="s">
        <v>240</v>
      </c>
      <c r="B224" s="81" t="s">
        <v>78</v>
      </c>
      <c r="C224" s="81" t="s">
        <v>8</v>
      </c>
      <c r="D224" s="81" t="s">
        <v>81</v>
      </c>
      <c r="E224" s="81">
        <v>80190</v>
      </c>
      <c r="F224" s="80" t="s">
        <v>139</v>
      </c>
      <c r="G224" s="106" t="s">
        <v>91</v>
      </c>
      <c r="H224" s="106" t="s">
        <v>96</v>
      </c>
      <c r="I224" s="80">
        <v>926</v>
      </c>
      <c r="J224" s="82">
        <f>'Приложение 3 Сабанчеево'!J123</f>
        <v>0</v>
      </c>
      <c r="K224" s="82"/>
      <c r="L224" s="82"/>
    </row>
    <row r="225" spans="1:12" ht="45">
      <c r="A225" s="81" t="s">
        <v>97</v>
      </c>
      <c r="B225" s="81" t="s">
        <v>78</v>
      </c>
      <c r="C225" s="81" t="s">
        <v>8</v>
      </c>
      <c r="D225" s="81" t="s">
        <v>81</v>
      </c>
      <c r="E225" s="81">
        <v>42100</v>
      </c>
      <c r="F225" s="80"/>
      <c r="G225" s="106"/>
      <c r="H225" s="106"/>
      <c r="I225" s="80"/>
      <c r="J225" s="82">
        <f t="shared" ref="J225:L229" si="30">J226</f>
        <v>15</v>
      </c>
      <c r="K225" s="82">
        <f t="shared" si="30"/>
        <v>0</v>
      </c>
      <c r="L225" s="82">
        <f t="shared" si="30"/>
        <v>0</v>
      </c>
    </row>
    <row r="226" spans="1:12" ht="22.5">
      <c r="A226" s="81" t="s">
        <v>245</v>
      </c>
      <c r="B226" s="81" t="s">
        <v>78</v>
      </c>
      <c r="C226" s="81" t="s">
        <v>8</v>
      </c>
      <c r="D226" s="81" t="s">
        <v>81</v>
      </c>
      <c r="E226" s="81">
        <v>42120</v>
      </c>
      <c r="F226" s="80"/>
      <c r="G226" s="106"/>
      <c r="H226" s="106"/>
      <c r="I226" s="80"/>
      <c r="J226" s="82">
        <f t="shared" si="30"/>
        <v>15</v>
      </c>
      <c r="K226" s="82">
        <f t="shared" si="30"/>
        <v>0</v>
      </c>
      <c r="L226" s="82">
        <f t="shared" si="30"/>
        <v>0</v>
      </c>
    </row>
    <row r="227" spans="1:12" ht="33.75">
      <c r="A227" s="81" t="s">
        <v>62</v>
      </c>
      <c r="B227" s="81" t="s">
        <v>78</v>
      </c>
      <c r="C227" s="81" t="s">
        <v>8</v>
      </c>
      <c r="D227" s="81" t="s">
        <v>81</v>
      </c>
      <c r="E227" s="81">
        <v>42120</v>
      </c>
      <c r="F227" s="80" t="s">
        <v>136</v>
      </c>
      <c r="G227" s="106"/>
      <c r="H227" s="106"/>
      <c r="I227" s="80"/>
      <c r="J227" s="82">
        <f t="shared" si="30"/>
        <v>15</v>
      </c>
      <c r="K227" s="82">
        <f t="shared" si="30"/>
        <v>0</v>
      </c>
      <c r="L227" s="82">
        <f t="shared" si="30"/>
        <v>0</v>
      </c>
    </row>
    <row r="228" spans="1:12" ht="33.75">
      <c r="A228" s="81" t="s">
        <v>63</v>
      </c>
      <c r="B228" s="81" t="s">
        <v>78</v>
      </c>
      <c r="C228" s="81" t="s">
        <v>8</v>
      </c>
      <c r="D228" s="81" t="s">
        <v>81</v>
      </c>
      <c r="E228" s="81">
        <v>42120</v>
      </c>
      <c r="F228" s="80" t="s">
        <v>139</v>
      </c>
      <c r="G228" s="106"/>
      <c r="H228" s="106"/>
      <c r="I228" s="80"/>
      <c r="J228" s="82">
        <f t="shared" si="30"/>
        <v>15</v>
      </c>
      <c r="K228" s="82">
        <f t="shared" si="30"/>
        <v>0</v>
      </c>
      <c r="L228" s="82">
        <f t="shared" si="30"/>
        <v>0</v>
      </c>
    </row>
    <row r="229" spans="1:12">
      <c r="A229" s="81" t="s">
        <v>242</v>
      </c>
      <c r="B229" s="81" t="s">
        <v>78</v>
      </c>
      <c r="C229" s="81" t="s">
        <v>8</v>
      </c>
      <c r="D229" s="81" t="s">
        <v>81</v>
      </c>
      <c r="E229" s="81">
        <v>42120</v>
      </c>
      <c r="F229" s="80" t="s">
        <v>139</v>
      </c>
      <c r="G229" s="106" t="s">
        <v>91</v>
      </c>
      <c r="H229" s="106"/>
      <c r="I229" s="80"/>
      <c r="J229" s="82">
        <f t="shared" si="30"/>
        <v>15</v>
      </c>
      <c r="K229" s="82">
        <f t="shared" si="30"/>
        <v>0</v>
      </c>
      <c r="L229" s="82">
        <f t="shared" si="30"/>
        <v>0</v>
      </c>
    </row>
    <row r="230" spans="1:12" ht="45">
      <c r="A230" s="81" t="s">
        <v>244</v>
      </c>
      <c r="B230" s="81" t="s">
        <v>78</v>
      </c>
      <c r="C230" s="81" t="s">
        <v>8</v>
      </c>
      <c r="D230" s="81" t="s">
        <v>81</v>
      </c>
      <c r="E230" s="81">
        <v>42120</v>
      </c>
      <c r="F230" s="80" t="s">
        <v>139</v>
      </c>
      <c r="G230" s="106" t="s">
        <v>91</v>
      </c>
      <c r="H230" s="106" t="s">
        <v>17</v>
      </c>
      <c r="I230" s="80"/>
      <c r="J230" s="82">
        <f>J231</f>
        <v>15</v>
      </c>
      <c r="K230" s="82">
        <f>K231</f>
        <v>0</v>
      </c>
      <c r="L230" s="82">
        <f>L231</f>
        <v>0</v>
      </c>
    </row>
    <row r="231" spans="1:12" ht="33.75">
      <c r="A231" s="81" t="s">
        <v>240</v>
      </c>
      <c r="B231" s="81" t="s">
        <v>78</v>
      </c>
      <c r="C231" s="81" t="s">
        <v>8</v>
      </c>
      <c r="D231" s="81" t="s">
        <v>81</v>
      </c>
      <c r="E231" s="81">
        <v>42120</v>
      </c>
      <c r="F231" s="80" t="s">
        <v>139</v>
      </c>
      <c r="G231" s="106" t="s">
        <v>91</v>
      </c>
      <c r="H231" s="106" t="s">
        <v>17</v>
      </c>
      <c r="I231" s="80">
        <v>926</v>
      </c>
      <c r="J231" s="82">
        <f>'Приложение 3 Сабанчеево'!J130</f>
        <v>15</v>
      </c>
      <c r="K231" s="82">
        <f>'Приложение 3 Сабанчеево'!K130</f>
        <v>0</v>
      </c>
      <c r="L231" s="82">
        <f>'Приложение 3 Сабанчеево'!L130</f>
        <v>0</v>
      </c>
    </row>
    <row r="232" spans="1:12" ht="22.5" hidden="1">
      <c r="A232" s="81" t="s">
        <v>249</v>
      </c>
      <c r="B232" s="81" t="s">
        <v>78</v>
      </c>
      <c r="C232" s="81" t="s">
        <v>8</v>
      </c>
      <c r="D232" s="81" t="s">
        <v>81</v>
      </c>
      <c r="E232" s="81">
        <v>42180</v>
      </c>
      <c r="F232" s="80"/>
      <c r="G232" s="106"/>
      <c r="H232" s="106"/>
      <c r="I232" s="80"/>
      <c r="J232" s="82">
        <f>J233</f>
        <v>0</v>
      </c>
      <c r="K232" s="82"/>
      <c r="L232" s="82"/>
    </row>
    <row r="233" spans="1:12" ht="22.5" hidden="1">
      <c r="A233" s="81" t="s">
        <v>99</v>
      </c>
      <c r="B233" s="81" t="s">
        <v>78</v>
      </c>
      <c r="C233" s="81" t="s">
        <v>8</v>
      </c>
      <c r="D233" s="81" t="s">
        <v>81</v>
      </c>
      <c r="E233" s="81">
        <v>42180</v>
      </c>
      <c r="F233" s="80" t="s">
        <v>136</v>
      </c>
      <c r="G233" s="106"/>
      <c r="H233" s="106"/>
      <c r="I233" s="80"/>
      <c r="J233" s="82">
        <f>J234</f>
        <v>0</v>
      </c>
      <c r="K233" s="82"/>
      <c r="L233" s="82"/>
    </row>
    <row r="234" spans="1:12" ht="33.75" hidden="1">
      <c r="A234" s="81" t="s">
        <v>63</v>
      </c>
      <c r="B234" s="81" t="s">
        <v>78</v>
      </c>
      <c r="C234" s="81" t="s">
        <v>8</v>
      </c>
      <c r="D234" s="81" t="s">
        <v>81</v>
      </c>
      <c r="E234" s="81">
        <v>42180</v>
      </c>
      <c r="F234" s="80" t="s">
        <v>139</v>
      </c>
      <c r="G234" s="106"/>
      <c r="H234" s="106"/>
      <c r="I234" s="80"/>
      <c r="J234" s="82">
        <f>J235</f>
        <v>0</v>
      </c>
      <c r="K234" s="82"/>
      <c r="L234" s="82"/>
    </row>
    <row r="235" spans="1:12" hidden="1">
      <c r="A235" s="81" t="s">
        <v>94</v>
      </c>
      <c r="B235" s="81" t="s">
        <v>78</v>
      </c>
      <c r="C235" s="81" t="s">
        <v>8</v>
      </c>
      <c r="D235" s="81" t="s">
        <v>81</v>
      </c>
      <c r="E235" s="81">
        <v>42180</v>
      </c>
      <c r="F235" s="80" t="s">
        <v>139</v>
      </c>
      <c r="G235" s="106" t="s">
        <v>51</v>
      </c>
      <c r="H235" s="106"/>
      <c r="I235" s="80"/>
      <c r="J235" s="82">
        <f>J236</f>
        <v>0</v>
      </c>
      <c r="K235" s="82"/>
      <c r="L235" s="82"/>
    </row>
    <row r="236" spans="1:12" hidden="1">
      <c r="A236" s="81" t="s">
        <v>95</v>
      </c>
      <c r="B236" s="81" t="s">
        <v>78</v>
      </c>
      <c r="C236" s="81" t="s">
        <v>8</v>
      </c>
      <c r="D236" s="81" t="s">
        <v>81</v>
      </c>
      <c r="E236" s="81">
        <v>42180</v>
      </c>
      <c r="F236" s="80" t="s">
        <v>139</v>
      </c>
      <c r="G236" s="106" t="s">
        <v>51</v>
      </c>
      <c r="H236" s="106" t="s">
        <v>96</v>
      </c>
      <c r="I236" s="80"/>
      <c r="J236" s="82">
        <f>J237</f>
        <v>0</v>
      </c>
      <c r="K236" s="82"/>
      <c r="L236" s="82"/>
    </row>
    <row r="237" spans="1:12" ht="33.75" hidden="1">
      <c r="A237" s="81" t="s">
        <v>240</v>
      </c>
      <c r="B237" s="81" t="s">
        <v>78</v>
      </c>
      <c r="C237" s="81" t="s">
        <v>8</v>
      </c>
      <c r="D237" s="81" t="s">
        <v>81</v>
      </c>
      <c r="E237" s="81">
        <v>42180</v>
      </c>
      <c r="F237" s="80" t="s">
        <v>139</v>
      </c>
      <c r="G237" s="106" t="s">
        <v>51</v>
      </c>
      <c r="H237" s="106" t="s">
        <v>96</v>
      </c>
      <c r="I237" s="80">
        <v>926</v>
      </c>
      <c r="J237" s="82">
        <f>'Приложение 3 Сабанчеево'!J146</f>
        <v>0</v>
      </c>
      <c r="K237" s="82"/>
      <c r="L237" s="82"/>
    </row>
    <row r="238" spans="1:12" ht="45">
      <c r="A238" s="89" t="s">
        <v>97</v>
      </c>
      <c r="B238" s="81">
        <v>89</v>
      </c>
      <c r="C238" s="81">
        <v>1</v>
      </c>
      <c r="D238" s="81" t="s">
        <v>81</v>
      </c>
      <c r="E238" s="81">
        <v>44100</v>
      </c>
      <c r="F238" s="81"/>
      <c r="G238" s="81"/>
      <c r="H238" s="107"/>
      <c r="I238" s="107"/>
      <c r="J238" s="82">
        <f t="shared" ref="J238:L238" si="31">J239</f>
        <v>616.20000000000005</v>
      </c>
      <c r="K238" s="82">
        <f t="shared" si="31"/>
        <v>370.3</v>
      </c>
      <c r="L238" s="82">
        <f t="shared" si="31"/>
        <v>370.3</v>
      </c>
    </row>
    <row r="239" spans="1:12" ht="225">
      <c r="A239" s="89" t="s">
        <v>320</v>
      </c>
      <c r="B239" s="81">
        <v>89</v>
      </c>
      <c r="C239" s="81">
        <v>1</v>
      </c>
      <c r="D239" s="81" t="s">
        <v>81</v>
      </c>
      <c r="E239" s="81" t="s">
        <v>321</v>
      </c>
      <c r="F239" s="106"/>
      <c r="G239" s="81"/>
      <c r="H239" s="107"/>
      <c r="I239" s="107"/>
      <c r="J239" s="82">
        <f t="shared" ref="J239:L239" si="32">J240</f>
        <v>616.20000000000005</v>
      </c>
      <c r="K239" s="82">
        <f t="shared" si="32"/>
        <v>370.3</v>
      </c>
      <c r="L239" s="82">
        <f t="shared" si="32"/>
        <v>370.3</v>
      </c>
    </row>
    <row r="240" spans="1:12" ht="22.5">
      <c r="A240" s="88" t="s">
        <v>99</v>
      </c>
      <c r="B240" s="81">
        <v>89</v>
      </c>
      <c r="C240" s="81">
        <v>1</v>
      </c>
      <c r="D240" s="81" t="s">
        <v>81</v>
      </c>
      <c r="E240" s="81" t="s">
        <v>321</v>
      </c>
      <c r="F240" s="106" t="s">
        <v>136</v>
      </c>
      <c r="G240" s="81"/>
      <c r="H240" s="107"/>
      <c r="I240" s="107"/>
      <c r="J240" s="82">
        <f t="shared" ref="J240:L240" si="33">J241</f>
        <v>616.20000000000005</v>
      </c>
      <c r="K240" s="82">
        <f t="shared" si="33"/>
        <v>370.3</v>
      </c>
      <c r="L240" s="82">
        <f t="shared" si="33"/>
        <v>370.3</v>
      </c>
    </row>
    <row r="241" spans="1:18" ht="33.75">
      <c r="A241" s="88" t="s">
        <v>63</v>
      </c>
      <c r="B241" s="81">
        <v>89</v>
      </c>
      <c r="C241" s="81">
        <v>1</v>
      </c>
      <c r="D241" s="81" t="s">
        <v>81</v>
      </c>
      <c r="E241" s="81" t="s">
        <v>321</v>
      </c>
      <c r="F241" s="106">
        <v>240</v>
      </c>
      <c r="G241" s="81"/>
      <c r="H241" s="81"/>
      <c r="I241" s="81"/>
      <c r="J241" s="82">
        <f t="shared" ref="J241:L241" si="34">J242</f>
        <v>616.20000000000005</v>
      </c>
      <c r="K241" s="82">
        <f t="shared" si="34"/>
        <v>370.3</v>
      </c>
      <c r="L241" s="82">
        <f t="shared" si="34"/>
        <v>370.3</v>
      </c>
    </row>
    <row r="242" spans="1:18">
      <c r="A242" s="81" t="s">
        <v>94</v>
      </c>
      <c r="B242" s="81">
        <v>89</v>
      </c>
      <c r="C242" s="81">
        <v>1</v>
      </c>
      <c r="D242" s="81" t="s">
        <v>81</v>
      </c>
      <c r="E242" s="81" t="s">
        <v>321</v>
      </c>
      <c r="F242" s="106" t="s">
        <v>139</v>
      </c>
      <c r="G242" s="81" t="s">
        <v>51</v>
      </c>
      <c r="H242" s="81"/>
      <c r="I242" s="81"/>
      <c r="J242" s="82">
        <f t="shared" ref="J242:L242" si="35">J243</f>
        <v>616.20000000000005</v>
      </c>
      <c r="K242" s="82">
        <f t="shared" si="35"/>
        <v>370.3</v>
      </c>
      <c r="L242" s="82">
        <f t="shared" si="35"/>
        <v>370.3</v>
      </c>
    </row>
    <row r="243" spans="1:18">
      <c r="A243" s="81" t="s">
        <v>95</v>
      </c>
      <c r="B243" s="81">
        <v>89</v>
      </c>
      <c r="C243" s="81">
        <v>1</v>
      </c>
      <c r="D243" s="81" t="s">
        <v>81</v>
      </c>
      <c r="E243" s="81" t="s">
        <v>321</v>
      </c>
      <c r="F243" s="106">
        <v>240</v>
      </c>
      <c r="G243" s="81" t="s">
        <v>51</v>
      </c>
      <c r="H243" s="81" t="s">
        <v>96</v>
      </c>
      <c r="I243" s="81"/>
      <c r="J243" s="82">
        <f t="shared" ref="J243:L243" si="36">J244</f>
        <v>616.20000000000005</v>
      </c>
      <c r="K243" s="82">
        <f t="shared" si="36"/>
        <v>370.3</v>
      </c>
      <c r="L243" s="82">
        <f t="shared" si="36"/>
        <v>370.3</v>
      </c>
    </row>
    <row r="244" spans="1:18" s="149" customFormat="1" ht="33.75">
      <c r="A244" s="152" t="s">
        <v>240</v>
      </c>
      <c r="B244" s="152">
        <v>89</v>
      </c>
      <c r="C244" s="152">
        <v>1</v>
      </c>
      <c r="D244" s="81" t="s">
        <v>81</v>
      </c>
      <c r="E244" s="152" t="s">
        <v>321</v>
      </c>
      <c r="F244" s="153">
        <v>240</v>
      </c>
      <c r="G244" s="152" t="s">
        <v>51</v>
      </c>
      <c r="H244" s="152" t="s">
        <v>96</v>
      </c>
      <c r="I244" s="152">
        <v>926</v>
      </c>
      <c r="J244" s="154">
        <f>'Приложение 3 Сабанчеево'!J139</f>
        <v>616.20000000000005</v>
      </c>
      <c r="K244" s="154">
        <f>'Приложение 3 Сабанчеево'!K139</f>
        <v>370.3</v>
      </c>
      <c r="L244" s="154">
        <f>'Приложение 3 Сабанчеево'!L139</f>
        <v>370.3</v>
      </c>
      <c r="M244"/>
      <c r="N244"/>
      <c r="O244"/>
      <c r="P244"/>
      <c r="Q244"/>
      <c r="R244"/>
    </row>
    <row r="245" spans="1:18" s="149" customFormat="1" ht="33.75" hidden="1">
      <c r="A245" s="152" t="s">
        <v>292</v>
      </c>
      <c r="B245" s="152">
        <v>89</v>
      </c>
      <c r="C245" s="152">
        <v>1</v>
      </c>
      <c r="D245" s="81" t="s">
        <v>81</v>
      </c>
      <c r="E245" s="152">
        <v>42200</v>
      </c>
      <c r="F245" s="153"/>
      <c r="G245" s="152"/>
      <c r="H245" s="152"/>
      <c r="I245" s="152"/>
      <c r="J245" s="154">
        <f>J246</f>
        <v>0</v>
      </c>
      <c r="K245" s="154"/>
      <c r="L245" s="154"/>
      <c r="M245"/>
      <c r="N245"/>
      <c r="O245"/>
      <c r="P245"/>
      <c r="Q245"/>
      <c r="R245"/>
    </row>
    <row r="246" spans="1:18" s="149" customFormat="1" ht="22.5" hidden="1">
      <c r="A246" s="152" t="s">
        <v>99</v>
      </c>
      <c r="B246" s="152">
        <v>89</v>
      </c>
      <c r="C246" s="152">
        <v>1</v>
      </c>
      <c r="D246" s="81" t="s">
        <v>81</v>
      </c>
      <c r="E246" s="152">
        <v>42200</v>
      </c>
      <c r="F246" s="153" t="s">
        <v>136</v>
      </c>
      <c r="G246" s="152"/>
      <c r="H246" s="152"/>
      <c r="I246" s="152"/>
      <c r="J246" s="154">
        <f>J247</f>
        <v>0</v>
      </c>
      <c r="K246" s="154"/>
      <c r="L246" s="154"/>
      <c r="M246"/>
      <c r="N246"/>
      <c r="O246"/>
      <c r="P246"/>
      <c r="Q246"/>
      <c r="R246"/>
    </row>
    <row r="247" spans="1:18" s="149" customFormat="1" ht="33.75" hidden="1">
      <c r="A247" s="152" t="s">
        <v>63</v>
      </c>
      <c r="B247" s="152">
        <v>89</v>
      </c>
      <c r="C247" s="152">
        <v>1</v>
      </c>
      <c r="D247" s="81" t="s">
        <v>81</v>
      </c>
      <c r="E247" s="152">
        <v>42200</v>
      </c>
      <c r="F247" s="153" t="s">
        <v>139</v>
      </c>
      <c r="G247" s="152"/>
      <c r="H247" s="152"/>
      <c r="I247" s="152"/>
      <c r="J247" s="154">
        <f>J248</f>
        <v>0</v>
      </c>
      <c r="K247" s="154"/>
      <c r="L247" s="154"/>
      <c r="M247"/>
      <c r="N247"/>
      <c r="O247"/>
      <c r="P247"/>
      <c r="Q247"/>
      <c r="R247"/>
    </row>
    <row r="248" spans="1:18" s="149" customFormat="1" hidden="1">
      <c r="A248" s="152" t="s">
        <v>94</v>
      </c>
      <c r="B248" s="152">
        <v>89</v>
      </c>
      <c r="C248" s="152">
        <v>1</v>
      </c>
      <c r="D248" s="81" t="s">
        <v>81</v>
      </c>
      <c r="E248" s="152">
        <v>42200</v>
      </c>
      <c r="F248" s="152">
        <v>240</v>
      </c>
      <c r="G248" s="152" t="s">
        <v>51</v>
      </c>
      <c r="H248" s="152"/>
      <c r="I248" s="152"/>
      <c r="J248" s="154">
        <f>J249</f>
        <v>0</v>
      </c>
      <c r="K248" s="154"/>
      <c r="L248" s="154"/>
      <c r="M248"/>
      <c r="N248"/>
      <c r="O248"/>
      <c r="P248"/>
      <c r="Q248"/>
      <c r="R248"/>
    </row>
    <row r="249" spans="1:18" s="149" customFormat="1" hidden="1">
      <c r="A249" s="152" t="s">
        <v>95</v>
      </c>
      <c r="B249" s="152">
        <v>89</v>
      </c>
      <c r="C249" s="152">
        <v>1</v>
      </c>
      <c r="D249" s="81" t="s">
        <v>81</v>
      </c>
      <c r="E249" s="152">
        <v>42200</v>
      </c>
      <c r="F249" s="153" t="s">
        <v>139</v>
      </c>
      <c r="G249" s="152" t="s">
        <v>51</v>
      </c>
      <c r="H249" s="152" t="s">
        <v>96</v>
      </c>
      <c r="I249" s="152"/>
      <c r="J249" s="154">
        <f>J250</f>
        <v>0</v>
      </c>
      <c r="K249" s="154"/>
      <c r="L249" s="154"/>
      <c r="M249"/>
      <c r="N249"/>
      <c r="O249"/>
      <c r="P249"/>
      <c r="Q249"/>
      <c r="R249"/>
    </row>
    <row r="250" spans="1:18" s="149" customFormat="1" ht="33.75" hidden="1">
      <c r="A250" s="152" t="s">
        <v>240</v>
      </c>
      <c r="B250" s="152">
        <v>89</v>
      </c>
      <c r="C250" s="152">
        <v>1</v>
      </c>
      <c r="D250" s="81" t="s">
        <v>81</v>
      </c>
      <c r="E250" s="152">
        <v>42200</v>
      </c>
      <c r="F250" s="153" t="s">
        <v>139</v>
      </c>
      <c r="G250" s="152" t="s">
        <v>51</v>
      </c>
      <c r="H250" s="152" t="s">
        <v>96</v>
      </c>
      <c r="I250" s="152">
        <v>926</v>
      </c>
      <c r="J250" s="154">
        <f>'Приложение 3 Сабанчеево'!J159</f>
        <v>0</v>
      </c>
      <c r="K250" s="154"/>
      <c r="L250" s="154"/>
      <c r="M250"/>
      <c r="N250"/>
      <c r="O250"/>
      <c r="P250"/>
      <c r="Q250"/>
      <c r="R250"/>
    </row>
    <row r="251" spans="1:18" s="149" customFormat="1" ht="45" hidden="1">
      <c r="A251" s="152" t="s">
        <v>305</v>
      </c>
      <c r="B251" s="152">
        <v>89</v>
      </c>
      <c r="C251" s="152">
        <v>1</v>
      </c>
      <c r="D251" s="81" t="s">
        <v>81</v>
      </c>
      <c r="E251" s="152">
        <v>42530</v>
      </c>
      <c r="F251" s="153"/>
      <c r="G251" s="152"/>
      <c r="H251" s="152"/>
      <c r="I251" s="152"/>
      <c r="J251" s="154">
        <f>J252</f>
        <v>0</v>
      </c>
      <c r="K251" s="154"/>
      <c r="L251" s="154"/>
      <c r="M251"/>
      <c r="N251"/>
      <c r="O251"/>
      <c r="P251"/>
      <c r="Q251"/>
      <c r="R251"/>
    </row>
    <row r="252" spans="1:18" s="149" customFormat="1" ht="22.5" hidden="1">
      <c r="A252" s="152" t="s">
        <v>99</v>
      </c>
      <c r="B252" s="152">
        <v>89</v>
      </c>
      <c r="C252" s="152">
        <v>1</v>
      </c>
      <c r="D252" s="81" t="s">
        <v>81</v>
      </c>
      <c r="E252" s="152">
        <v>42530</v>
      </c>
      <c r="F252" s="153" t="s">
        <v>136</v>
      </c>
      <c r="G252" s="152"/>
      <c r="H252" s="152"/>
      <c r="I252" s="152"/>
      <c r="J252" s="154">
        <f>J253</f>
        <v>0</v>
      </c>
      <c r="K252" s="154"/>
      <c r="L252" s="154"/>
      <c r="M252"/>
      <c r="N252"/>
      <c r="O252"/>
      <c r="P252"/>
      <c r="Q252"/>
      <c r="R252"/>
    </row>
    <row r="253" spans="1:18" s="149" customFormat="1" ht="33.75" hidden="1">
      <c r="A253" s="152" t="s">
        <v>63</v>
      </c>
      <c r="B253" s="152">
        <v>89</v>
      </c>
      <c r="C253" s="152">
        <v>1</v>
      </c>
      <c r="D253" s="81" t="s">
        <v>81</v>
      </c>
      <c r="E253" s="152">
        <v>42530</v>
      </c>
      <c r="F253" s="153" t="s">
        <v>139</v>
      </c>
      <c r="G253" s="152"/>
      <c r="H253" s="152"/>
      <c r="I253" s="152"/>
      <c r="J253" s="154">
        <f>J254</f>
        <v>0</v>
      </c>
      <c r="K253" s="154"/>
      <c r="L253" s="154"/>
      <c r="M253"/>
      <c r="N253"/>
      <c r="O253"/>
      <c r="P253"/>
      <c r="Q253"/>
      <c r="R253"/>
    </row>
    <row r="254" spans="1:18" s="149" customFormat="1" hidden="1">
      <c r="A254" s="152" t="s">
        <v>94</v>
      </c>
      <c r="B254" s="152">
        <v>89</v>
      </c>
      <c r="C254" s="152">
        <v>1</v>
      </c>
      <c r="D254" s="81" t="s">
        <v>81</v>
      </c>
      <c r="E254" s="152">
        <v>42530</v>
      </c>
      <c r="F254" s="153" t="s">
        <v>139</v>
      </c>
      <c r="G254" s="152" t="s">
        <v>51</v>
      </c>
      <c r="H254" s="152"/>
      <c r="I254" s="152"/>
      <c r="J254" s="154">
        <f>J255</f>
        <v>0</v>
      </c>
      <c r="K254" s="154"/>
      <c r="L254" s="154"/>
      <c r="M254"/>
      <c r="N254"/>
      <c r="O254"/>
      <c r="P254"/>
      <c r="Q254"/>
      <c r="R254"/>
    </row>
    <row r="255" spans="1:18" s="149" customFormat="1" hidden="1">
      <c r="A255" s="152" t="s">
        <v>95</v>
      </c>
      <c r="B255" s="152">
        <v>89</v>
      </c>
      <c r="C255" s="152">
        <v>1</v>
      </c>
      <c r="D255" s="81" t="s">
        <v>81</v>
      </c>
      <c r="E255" s="152">
        <v>42530</v>
      </c>
      <c r="F255" s="153" t="s">
        <v>139</v>
      </c>
      <c r="G255" s="152" t="s">
        <v>51</v>
      </c>
      <c r="H255" s="152" t="s">
        <v>96</v>
      </c>
      <c r="I255" s="152"/>
      <c r="J255" s="154">
        <f>J256</f>
        <v>0</v>
      </c>
      <c r="K255" s="154"/>
      <c r="L255" s="154"/>
      <c r="M255"/>
      <c r="N255"/>
      <c r="O255"/>
      <c r="P255"/>
      <c r="Q255"/>
      <c r="R255"/>
    </row>
    <row r="256" spans="1:18" s="149" customFormat="1" ht="33.75" hidden="1">
      <c r="A256" s="152" t="s">
        <v>306</v>
      </c>
      <c r="B256" s="152">
        <v>89</v>
      </c>
      <c r="C256" s="152">
        <v>1</v>
      </c>
      <c r="D256" s="81" t="s">
        <v>81</v>
      </c>
      <c r="E256" s="152">
        <v>42530</v>
      </c>
      <c r="F256" s="153" t="s">
        <v>139</v>
      </c>
      <c r="G256" s="152" t="s">
        <v>51</v>
      </c>
      <c r="H256" s="152" t="s">
        <v>96</v>
      </c>
      <c r="I256" s="152">
        <v>909</v>
      </c>
      <c r="J256" s="154">
        <f>'Приложение 3 Сабанчеево'!J143</f>
        <v>0</v>
      </c>
      <c r="K256" s="154"/>
      <c r="L256" s="154"/>
      <c r="M256"/>
      <c r="N256"/>
      <c r="O256"/>
      <c r="P256"/>
      <c r="Q256"/>
      <c r="R256"/>
    </row>
    <row r="257" spans="1:18" s="149" customFormat="1" ht="22.5" hidden="1">
      <c r="A257" s="152" t="s">
        <v>250</v>
      </c>
      <c r="B257" s="152">
        <v>89</v>
      </c>
      <c r="C257" s="152">
        <v>1</v>
      </c>
      <c r="D257" s="81" t="s">
        <v>81</v>
      </c>
      <c r="E257" s="152">
        <v>42370</v>
      </c>
      <c r="F257" s="153"/>
      <c r="G257" s="152"/>
      <c r="H257" s="152"/>
      <c r="I257" s="152"/>
      <c r="J257" s="154">
        <f>J258</f>
        <v>0</v>
      </c>
      <c r="K257" s="154"/>
      <c r="L257" s="154"/>
      <c r="M257"/>
      <c r="N257"/>
      <c r="O257"/>
      <c r="P257"/>
      <c r="Q257"/>
      <c r="R257"/>
    </row>
    <row r="258" spans="1:18" s="149" customFormat="1" ht="22.5" hidden="1">
      <c r="A258" s="152" t="s">
        <v>99</v>
      </c>
      <c r="B258" s="152">
        <v>89</v>
      </c>
      <c r="C258" s="152">
        <v>1</v>
      </c>
      <c r="D258" s="81" t="s">
        <v>81</v>
      </c>
      <c r="E258" s="152">
        <v>42370</v>
      </c>
      <c r="F258" s="153" t="s">
        <v>136</v>
      </c>
      <c r="G258" s="152"/>
      <c r="H258" s="152"/>
      <c r="I258" s="152"/>
      <c r="J258" s="154">
        <f>J259</f>
        <v>0</v>
      </c>
      <c r="K258" s="154"/>
      <c r="L258" s="154"/>
      <c r="M258"/>
      <c r="N258"/>
      <c r="O258"/>
      <c r="P258"/>
      <c r="Q258"/>
      <c r="R258"/>
    </row>
    <row r="259" spans="1:18" s="149" customFormat="1" ht="33.75" hidden="1">
      <c r="A259" s="152" t="s">
        <v>63</v>
      </c>
      <c r="B259" s="152">
        <v>89</v>
      </c>
      <c r="C259" s="152">
        <v>1</v>
      </c>
      <c r="D259" s="81" t="s">
        <v>81</v>
      </c>
      <c r="E259" s="152">
        <v>42370</v>
      </c>
      <c r="F259" s="153" t="s">
        <v>139</v>
      </c>
      <c r="G259" s="152"/>
      <c r="H259" s="152"/>
      <c r="I259" s="152"/>
      <c r="J259" s="154">
        <f>J260</f>
        <v>0</v>
      </c>
      <c r="K259" s="154"/>
      <c r="L259" s="154"/>
      <c r="M259"/>
      <c r="N259"/>
      <c r="O259"/>
      <c r="P259"/>
      <c r="Q259"/>
      <c r="R259"/>
    </row>
    <row r="260" spans="1:18" s="149" customFormat="1" hidden="1">
      <c r="A260" s="152" t="s">
        <v>94</v>
      </c>
      <c r="B260" s="152">
        <v>89</v>
      </c>
      <c r="C260" s="152">
        <v>1</v>
      </c>
      <c r="D260" s="81" t="s">
        <v>81</v>
      </c>
      <c r="E260" s="152">
        <v>42370</v>
      </c>
      <c r="F260" s="152">
        <v>240</v>
      </c>
      <c r="G260" s="152" t="s">
        <v>51</v>
      </c>
      <c r="H260" s="152"/>
      <c r="I260" s="152"/>
      <c r="J260" s="154">
        <f>J261</f>
        <v>0</v>
      </c>
      <c r="K260" s="154"/>
      <c r="L260" s="154"/>
      <c r="M260"/>
      <c r="N260"/>
      <c r="O260"/>
      <c r="P260"/>
      <c r="Q260"/>
      <c r="R260"/>
    </row>
    <row r="261" spans="1:18" s="149" customFormat="1" hidden="1">
      <c r="A261" s="152" t="s">
        <v>95</v>
      </c>
      <c r="B261" s="152">
        <v>89</v>
      </c>
      <c r="C261" s="152">
        <v>1</v>
      </c>
      <c r="D261" s="81" t="s">
        <v>81</v>
      </c>
      <c r="E261" s="152">
        <v>42370</v>
      </c>
      <c r="F261" s="153" t="s">
        <v>139</v>
      </c>
      <c r="G261" s="152" t="s">
        <v>51</v>
      </c>
      <c r="H261" s="152">
        <v>12</v>
      </c>
      <c r="I261" s="152"/>
      <c r="J261" s="154">
        <f>J262</f>
        <v>0</v>
      </c>
      <c r="K261" s="154"/>
      <c r="L261" s="154"/>
      <c r="M261"/>
      <c r="N261"/>
      <c r="O261"/>
      <c r="P261"/>
      <c r="Q261"/>
      <c r="R261"/>
    </row>
    <row r="262" spans="1:18" s="149" customFormat="1" ht="33.75" hidden="1">
      <c r="A262" s="152" t="s">
        <v>240</v>
      </c>
      <c r="B262" s="152">
        <v>89</v>
      </c>
      <c r="C262" s="152">
        <v>1</v>
      </c>
      <c r="D262" s="81" t="s">
        <v>81</v>
      </c>
      <c r="E262" s="152">
        <v>42370</v>
      </c>
      <c r="F262" s="153" t="s">
        <v>139</v>
      </c>
      <c r="G262" s="152" t="s">
        <v>51</v>
      </c>
      <c r="H262" s="152">
        <v>12</v>
      </c>
      <c r="I262" s="152">
        <v>926</v>
      </c>
      <c r="J262" s="154">
        <f>'Приложение 3 Сабанчеево'!J162</f>
        <v>0</v>
      </c>
      <c r="K262" s="154"/>
      <c r="L262" s="154"/>
      <c r="M262"/>
      <c r="N262"/>
      <c r="O262"/>
      <c r="P262"/>
      <c r="Q262"/>
      <c r="R262"/>
    </row>
    <row r="263" spans="1:18" ht="93.75" customHeight="1">
      <c r="A263" s="152" t="s">
        <v>307</v>
      </c>
      <c r="B263" s="152">
        <v>89</v>
      </c>
      <c r="C263" s="152">
        <v>1</v>
      </c>
      <c r="D263" s="81" t="s">
        <v>81</v>
      </c>
      <c r="E263" s="152">
        <v>44107</v>
      </c>
      <c r="F263" s="153"/>
      <c r="G263" s="81"/>
      <c r="H263" s="152"/>
      <c r="I263" s="152"/>
      <c r="J263" s="154">
        <f t="shared" ref="J263:L267" si="37">J264</f>
        <v>0.84875999999999996</v>
      </c>
      <c r="K263" s="154">
        <f t="shared" si="37"/>
        <v>0.8</v>
      </c>
      <c r="L263" s="154">
        <f t="shared" si="37"/>
        <v>0.8</v>
      </c>
    </row>
    <row r="264" spans="1:18" s="149" customFormat="1" ht="22.5">
      <c r="A264" s="141" t="s">
        <v>99</v>
      </c>
      <c r="B264" s="141">
        <v>89</v>
      </c>
      <c r="C264" s="141">
        <v>1</v>
      </c>
      <c r="D264" s="141" t="s">
        <v>81</v>
      </c>
      <c r="E264" s="141">
        <v>44107</v>
      </c>
      <c r="F264" s="162" t="s">
        <v>136</v>
      </c>
      <c r="G264" s="141"/>
      <c r="H264" s="141"/>
      <c r="I264" s="141"/>
      <c r="J264" s="142">
        <f t="shared" si="37"/>
        <v>0.84875999999999996</v>
      </c>
      <c r="K264" s="142">
        <f t="shared" si="37"/>
        <v>0.8</v>
      </c>
      <c r="L264" s="142">
        <f t="shared" si="37"/>
        <v>0.8</v>
      </c>
      <c r="M264" s="144"/>
      <c r="N264" s="144"/>
      <c r="O264" s="144"/>
      <c r="P264" s="144"/>
      <c r="Q264" s="144"/>
      <c r="R264" s="144"/>
    </row>
    <row r="265" spans="1:18" s="149" customFormat="1" ht="33.75">
      <c r="A265" s="141" t="s">
        <v>63</v>
      </c>
      <c r="B265" s="141">
        <v>89</v>
      </c>
      <c r="C265" s="141">
        <v>1</v>
      </c>
      <c r="D265" s="141" t="s">
        <v>81</v>
      </c>
      <c r="E265" s="141">
        <v>44107</v>
      </c>
      <c r="F265" s="162" t="s">
        <v>139</v>
      </c>
      <c r="G265" s="141"/>
      <c r="H265" s="141"/>
      <c r="I265" s="141"/>
      <c r="J265" s="142">
        <f t="shared" si="37"/>
        <v>0.84875999999999996</v>
      </c>
      <c r="K265" s="142">
        <f t="shared" si="37"/>
        <v>0.8</v>
      </c>
      <c r="L265" s="142">
        <f t="shared" si="37"/>
        <v>0.8</v>
      </c>
      <c r="M265" s="144"/>
      <c r="N265" s="144"/>
      <c r="O265" s="144"/>
      <c r="P265" s="144"/>
      <c r="Q265" s="144"/>
      <c r="R265" s="144"/>
    </row>
    <row r="266" spans="1:18" s="149" customFormat="1">
      <c r="A266" s="141" t="s">
        <v>94</v>
      </c>
      <c r="B266" s="141">
        <v>89</v>
      </c>
      <c r="C266" s="141">
        <v>1</v>
      </c>
      <c r="D266" s="141" t="s">
        <v>81</v>
      </c>
      <c r="E266" s="141">
        <v>44107</v>
      </c>
      <c r="F266" s="162" t="s">
        <v>139</v>
      </c>
      <c r="G266" s="141" t="s">
        <v>51</v>
      </c>
      <c r="H266" s="141"/>
      <c r="I266" s="141"/>
      <c r="J266" s="142">
        <f t="shared" si="37"/>
        <v>0.84875999999999996</v>
      </c>
      <c r="K266" s="142">
        <f t="shared" si="37"/>
        <v>0.8</v>
      </c>
      <c r="L266" s="142">
        <f t="shared" si="37"/>
        <v>0.8</v>
      </c>
      <c r="M266" s="144"/>
      <c r="N266" s="144"/>
      <c r="O266" s="144"/>
      <c r="P266" s="144"/>
      <c r="Q266" s="144"/>
      <c r="R266" s="144"/>
    </row>
    <row r="267" spans="1:18" s="149" customFormat="1" ht="22.5">
      <c r="A267" s="141" t="s">
        <v>216</v>
      </c>
      <c r="B267" s="141">
        <v>89</v>
      </c>
      <c r="C267" s="141">
        <v>1</v>
      </c>
      <c r="D267" s="141" t="s">
        <v>81</v>
      </c>
      <c r="E267" s="141">
        <v>44107</v>
      </c>
      <c r="F267" s="162" t="s">
        <v>139</v>
      </c>
      <c r="G267" s="141" t="s">
        <v>51</v>
      </c>
      <c r="H267" s="141">
        <v>12</v>
      </c>
      <c r="I267" s="141"/>
      <c r="J267" s="142">
        <f t="shared" si="37"/>
        <v>0.84875999999999996</v>
      </c>
      <c r="K267" s="142">
        <f t="shared" si="37"/>
        <v>0.8</v>
      </c>
      <c r="L267" s="142">
        <f t="shared" si="37"/>
        <v>0.8</v>
      </c>
      <c r="M267" s="144"/>
      <c r="N267" s="144"/>
      <c r="O267" s="144"/>
      <c r="P267" s="144"/>
      <c r="Q267" s="144"/>
      <c r="R267" s="144"/>
    </row>
    <row r="268" spans="1:18" s="149" customFormat="1" ht="33.75">
      <c r="A268" s="141" t="s">
        <v>240</v>
      </c>
      <c r="B268" s="141">
        <v>89</v>
      </c>
      <c r="C268" s="141">
        <v>1</v>
      </c>
      <c r="D268" s="141" t="s">
        <v>81</v>
      </c>
      <c r="E268" s="141">
        <v>44107</v>
      </c>
      <c r="F268" s="162" t="s">
        <v>139</v>
      </c>
      <c r="G268" s="141" t="s">
        <v>51</v>
      </c>
      <c r="H268" s="141">
        <v>12</v>
      </c>
      <c r="I268" s="141">
        <v>926</v>
      </c>
      <c r="J268" s="142">
        <f>'Приложение 3 Сабанчеево'!J154</f>
        <v>0.84875999999999996</v>
      </c>
      <c r="K268" s="142">
        <f>'Приложение 3 Сабанчеево'!K154</f>
        <v>0.8</v>
      </c>
      <c r="L268" s="142">
        <f>'Приложение 3 Сабанчеево'!L154</f>
        <v>0.8</v>
      </c>
      <c r="M268" s="144"/>
      <c r="N268" s="144"/>
      <c r="O268" s="144"/>
      <c r="P268" s="144"/>
      <c r="Q268" s="144"/>
      <c r="R268" s="144"/>
    </row>
    <row r="269" spans="1:18" ht="45">
      <c r="A269" s="81" t="s">
        <v>80</v>
      </c>
      <c r="B269" s="152">
        <v>89</v>
      </c>
      <c r="C269" s="152">
        <v>1</v>
      </c>
      <c r="D269" s="81" t="s">
        <v>81</v>
      </c>
      <c r="E269" s="81">
        <v>44100</v>
      </c>
      <c r="F269" s="80"/>
      <c r="G269" s="80"/>
      <c r="H269" s="80"/>
      <c r="I269" s="80"/>
      <c r="J269" s="82">
        <f t="shared" ref="J269:L269" si="38">J270</f>
        <v>10.065</v>
      </c>
      <c r="K269" s="82">
        <f t="shared" si="38"/>
        <v>10.1</v>
      </c>
      <c r="L269" s="82">
        <f t="shared" si="38"/>
        <v>10.1</v>
      </c>
    </row>
    <row r="270" spans="1:18" ht="93" customHeight="1">
      <c r="A270" s="81" t="s">
        <v>112</v>
      </c>
      <c r="B270" s="152">
        <v>89</v>
      </c>
      <c r="C270" s="152">
        <v>1</v>
      </c>
      <c r="D270" s="81" t="s">
        <v>81</v>
      </c>
      <c r="E270" s="81">
        <v>44104</v>
      </c>
      <c r="F270" s="81"/>
      <c r="G270" s="81"/>
      <c r="H270" s="81"/>
      <c r="I270" s="81"/>
      <c r="J270" s="82">
        <f t="shared" ref="J270:L270" si="39">J271</f>
        <v>10.065</v>
      </c>
      <c r="K270" s="82">
        <f t="shared" si="39"/>
        <v>10.1</v>
      </c>
      <c r="L270" s="82">
        <f t="shared" si="39"/>
        <v>10.1</v>
      </c>
    </row>
    <row r="271" spans="1:18" ht="33.75">
      <c r="A271" s="81" t="s">
        <v>62</v>
      </c>
      <c r="B271" s="152">
        <v>89</v>
      </c>
      <c r="C271" s="152">
        <v>1</v>
      </c>
      <c r="D271" s="81" t="s">
        <v>81</v>
      </c>
      <c r="E271" s="81">
        <v>44104</v>
      </c>
      <c r="F271" s="81">
        <v>200</v>
      </c>
      <c r="G271" s="81"/>
      <c r="H271" s="81"/>
      <c r="I271" s="81"/>
      <c r="J271" s="82">
        <f t="shared" ref="J271:L271" si="40">J272</f>
        <v>10.065</v>
      </c>
      <c r="K271" s="82">
        <f t="shared" si="40"/>
        <v>10.1</v>
      </c>
      <c r="L271" s="82">
        <f t="shared" si="40"/>
        <v>10.1</v>
      </c>
      <c r="Q271" s="82"/>
    </row>
    <row r="272" spans="1:18" ht="33.75">
      <c r="A272" s="81" t="s">
        <v>63</v>
      </c>
      <c r="B272" s="152">
        <v>89</v>
      </c>
      <c r="C272" s="152">
        <v>1</v>
      </c>
      <c r="D272" s="81" t="s">
        <v>81</v>
      </c>
      <c r="E272" s="81">
        <v>44104</v>
      </c>
      <c r="F272" s="80" t="s">
        <v>139</v>
      </c>
      <c r="G272" s="80"/>
      <c r="H272" s="80"/>
      <c r="I272" s="80"/>
      <c r="J272" s="82">
        <f t="shared" ref="J272:L272" si="41">J273</f>
        <v>10.065</v>
      </c>
      <c r="K272" s="82">
        <f t="shared" si="41"/>
        <v>10.1</v>
      </c>
      <c r="L272" s="82">
        <f t="shared" si="41"/>
        <v>10.1</v>
      </c>
    </row>
    <row r="273" spans="1:12">
      <c r="A273" s="81" t="s">
        <v>100</v>
      </c>
      <c r="B273" s="152">
        <v>89</v>
      </c>
      <c r="C273" s="152">
        <v>1</v>
      </c>
      <c r="D273" s="81" t="s">
        <v>81</v>
      </c>
      <c r="E273" s="81">
        <v>44104</v>
      </c>
      <c r="F273" s="80" t="s">
        <v>139</v>
      </c>
      <c r="G273" s="80" t="s">
        <v>101</v>
      </c>
      <c r="H273" s="80"/>
      <c r="I273" s="80"/>
      <c r="J273" s="82">
        <f t="shared" ref="J273:L273" si="42">J274</f>
        <v>10.065</v>
      </c>
      <c r="K273" s="82">
        <f t="shared" si="42"/>
        <v>10.1</v>
      </c>
      <c r="L273" s="82">
        <f t="shared" si="42"/>
        <v>10.1</v>
      </c>
    </row>
    <row r="274" spans="1:12">
      <c r="A274" s="81" t="s">
        <v>102</v>
      </c>
      <c r="B274" s="152">
        <v>89</v>
      </c>
      <c r="C274" s="152">
        <v>1</v>
      </c>
      <c r="D274" s="81" t="s">
        <v>81</v>
      </c>
      <c r="E274" s="81">
        <v>44104</v>
      </c>
      <c r="F274" s="80" t="s">
        <v>139</v>
      </c>
      <c r="G274" s="80" t="s">
        <v>101</v>
      </c>
      <c r="H274" s="80" t="s">
        <v>91</v>
      </c>
      <c r="I274" s="80"/>
      <c r="J274" s="82">
        <f>J275</f>
        <v>10.065</v>
      </c>
      <c r="K274" s="82">
        <f>K275</f>
        <v>10.1</v>
      </c>
      <c r="L274" s="82">
        <f>L275</f>
        <v>10.1</v>
      </c>
    </row>
    <row r="275" spans="1:12" ht="33.75">
      <c r="A275" s="81" t="s">
        <v>240</v>
      </c>
      <c r="B275" s="152">
        <v>89</v>
      </c>
      <c r="C275" s="152">
        <v>1</v>
      </c>
      <c r="D275" s="81" t="s">
        <v>81</v>
      </c>
      <c r="E275" s="81">
        <v>44104</v>
      </c>
      <c r="F275" s="80" t="s">
        <v>139</v>
      </c>
      <c r="G275" s="80" t="s">
        <v>101</v>
      </c>
      <c r="H275" s="80" t="s">
        <v>91</v>
      </c>
      <c r="I275" s="80">
        <v>926</v>
      </c>
      <c r="J275" s="82">
        <f>'Приложение 3 Сабанчеево'!J232</f>
        <v>10.065</v>
      </c>
      <c r="K275" s="82">
        <f>'Приложение 3 Сабанчеево'!K232</f>
        <v>10.1</v>
      </c>
      <c r="L275" s="82">
        <f>'Приложение 3 Сабанчеево'!L232</f>
        <v>10.1</v>
      </c>
    </row>
    <row r="276" spans="1:12" ht="45">
      <c r="A276" s="89" t="s">
        <v>97</v>
      </c>
      <c r="B276" s="152">
        <v>89</v>
      </c>
      <c r="C276" s="152">
        <v>1</v>
      </c>
      <c r="D276" s="81" t="s">
        <v>81</v>
      </c>
      <c r="E276" s="81">
        <v>44100</v>
      </c>
      <c r="F276" s="81"/>
      <c r="G276" s="81"/>
      <c r="H276" s="107"/>
      <c r="I276" s="107"/>
      <c r="J276" s="82">
        <f t="shared" ref="J276:L276" si="43">J277</f>
        <v>5.4101400000000002</v>
      </c>
      <c r="K276" s="82">
        <f t="shared" si="43"/>
        <v>6.26783</v>
      </c>
      <c r="L276" s="82">
        <f t="shared" si="43"/>
        <v>6.26783</v>
      </c>
    </row>
    <row r="277" spans="1:12" ht="191.25">
      <c r="A277" s="89" t="s">
        <v>98</v>
      </c>
      <c r="B277" s="152">
        <v>89</v>
      </c>
      <c r="C277" s="152">
        <v>1</v>
      </c>
      <c r="D277" s="81" t="s">
        <v>81</v>
      </c>
      <c r="E277" s="81" t="s">
        <v>118</v>
      </c>
      <c r="F277" s="81"/>
      <c r="G277" s="81"/>
      <c r="H277" s="81"/>
      <c r="I277" s="107"/>
      <c r="J277" s="82">
        <f t="shared" ref="J277:L277" si="44">J278</f>
        <v>5.4101400000000002</v>
      </c>
      <c r="K277" s="82">
        <f t="shared" si="44"/>
        <v>6.26783</v>
      </c>
      <c r="L277" s="82">
        <f t="shared" si="44"/>
        <v>6.26783</v>
      </c>
    </row>
    <row r="278" spans="1:12" ht="22.5">
      <c r="A278" s="88" t="s">
        <v>99</v>
      </c>
      <c r="B278" s="152">
        <v>89</v>
      </c>
      <c r="C278" s="152">
        <v>1</v>
      </c>
      <c r="D278" s="81" t="s">
        <v>81</v>
      </c>
      <c r="E278" s="81" t="s">
        <v>118</v>
      </c>
      <c r="F278" s="81">
        <v>200</v>
      </c>
      <c r="G278" s="81"/>
      <c r="H278" s="81"/>
      <c r="I278" s="107"/>
      <c r="J278" s="82">
        <f t="shared" ref="J278:L278" si="45">J279</f>
        <v>5.4101400000000002</v>
      </c>
      <c r="K278" s="82">
        <f t="shared" si="45"/>
        <v>6.26783</v>
      </c>
      <c r="L278" s="82">
        <f t="shared" si="45"/>
        <v>6.26783</v>
      </c>
    </row>
    <row r="279" spans="1:12" ht="33.75">
      <c r="A279" s="88" t="s">
        <v>63</v>
      </c>
      <c r="B279" s="152">
        <v>89</v>
      </c>
      <c r="C279" s="152">
        <v>1</v>
      </c>
      <c r="D279" s="81" t="s">
        <v>81</v>
      </c>
      <c r="E279" s="81" t="s">
        <v>118</v>
      </c>
      <c r="F279" s="106">
        <v>240</v>
      </c>
      <c r="G279" s="81"/>
      <c r="H279" s="81"/>
      <c r="I279" s="107"/>
      <c r="J279" s="82">
        <f t="shared" ref="J279:L279" si="46">J280</f>
        <v>5.4101400000000002</v>
      </c>
      <c r="K279" s="82">
        <f t="shared" si="46"/>
        <v>6.26783</v>
      </c>
      <c r="L279" s="82">
        <f t="shared" si="46"/>
        <v>6.26783</v>
      </c>
    </row>
    <row r="280" spans="1:12">
      <c r="A280" s="81" t="s">
        <v>114</v>
      </c>
      <c r="B280" s="152">
        <v>89</v>
      </c>
      <c r="C280" s="152">
        <v>1</v>
      </c>
      <c r="D280" s="81" t="s">
        <v>81</v>
      </c>
      <c r="E280" s="81" t="s">
        <v>118</v>
      </c>
      <c r="F280" s="106">
        <v>240</v>
      </c>
      <c r="G280" s="81" t="s">
        <v>115</v>
      </c>
      <c r="H280" s="81"/>
      <c r="I280" s="81"/>
      <c r="J280" s="82">
        <f t="shared" ref="J280:L280" si="47">J281</f>
        <v>5.4101400000000002</v>
      </c>
      <c r="K280" s="82">
        <f t="shared" si="47"/>
        <v>6.26783</v>
      </c>
      <c r="L280" s="82">
        <f t="shared" si="47"/>
        <v>6.26783</v>
      </c>
    </row>
    <row r="281" spans="1:12" ht="22.5">
      <c r="A281" s="81" t="s">
        <v>116</v>
      </c>
      <c r="B281" s="152">
        <v>89</v>
      </c>
      <c r="C281" s="152">
        <v>1</v>
      </c>
      <c r="D281" s="81" t="s">
        <v>81</v>
      </c>
      <c r="E281" s="81" t="s">
        <v>118</v>
      </c>
      <c r="F281" s="106">
        <v>240</v>
      </c>
      <c r="G281" s="81" t="s">
        <v>115</v>
      </c>
      <c r="H281" s="107" t="s">
        <v>91</v>
      </c>
      <c r="I281" s="107"/>
      <c r="J281" s="82">
        <f t="shared" ref="J281:L281" si="48">J282</f>
        <v>5.4101400000000002</v>
      </c>
      <c r="K281" s="82">
        <f t="shared" si="48"/>
        <v>6.26783</v>
      </c>
      <c r="L281" s="82">
        <f t="shared" si="48"/>
        <v>6.26783</v>
      </c>
    </row>
    <row r="282" spans="1:12" ht="33.75">
      <c r="A282" s="152" t="s">
        <v>240</v>
      </c>
      <c r="B282" s="152">
        <v>89</v>
      </c>
      <c r="C282" s="152">
        <v>1</v>
      </c>
      <c r="D282" s="81" t="s">
        <v>81</v>
      </c>
      <c r="E282" s="152" t="s">
        <v>118</v>
      </c>
      <c r="F282" s="153">
        <v>240</v>
      </c>
      <c r="G282" s="152" t="s">
        <v>115</v>
      </c>
      <c r="H282" s="155" t="s">
        <v>91</v>
      </c>
      <c r="I282" s="152">
        <v>926</v>
      </c>
      <c r="J282" s="154">
        <f>'Приложение 3 Сабанчеево'!J240</f>
        <v>5.4101400000000002</v>
      </c>
      <c r="K282" s="154">
        <f>'Приложение 3 Сабанчеево'!K240</f>
        <v>6.26783</v>
      </c>
      <c r="L282" s="154">
        <f>'Приложение 3 Сабанчеево'!L240</f>
        <v>6.26783</v>
      </c>
    </row>
    <row r="283" spans="1:12">
      <c r="A283" s="152" t="s">
        <v>279</v>
      </c>
      <c r="B283" s="152">
        <v>89</v>
      </c>
      <c r="C283" s="152">
        <v>1</v>
      </c>
      <c r="D283" s="81" t="s">
        <v>81</v>
      </c>
      <c r="E283" s="152">
        <v>41990</v>
      </c>
      <c r="F283" s="153"/>
      <c r="G283" s="152"/>
      <c r="H283" s="155"/>
      <c r="I283" s="152"/>
      <c r="J283" s="174">
        <f>J284</f>
        <v>0</v>
      </c>
      <c r="K283" s="174">
        <f t="shared" ref="K283:L286" si="49">K284</f>
        <v>52.7</v>
      </c>
      <c r="L283" s="174">
        <f t="shared" si="49"/>
        <v>120.8</v>
      </c>
    </row>
    <row r="284" spans="1:12">
      <c r="A284" s="152" t="s">
        <v>82</v>
      </c>
      <c r="B284" s="152">
        <v>89</v>
      </c>
      <c r="C284" s="152">
        <v>1</v>
      </c>
      <c r="D284" s="81" t="s">
        <v>81</v>
      </c>
      <c r="E284" s="152">
        <v>41990</v>
      </c>
      <c r="F284" s="153" t="s">
        <v>137</v>
      </c>
      <c r="G284" s="152"/>
      <c r="H284" s="155"/>
      <c r="I284" s="173"/>
      <c r="J284" s="176">
        <f>J285</f>
        <v>0</v>
      </c>
      <c r="K284" s="176">
        <f t="shared" si="49"/>
        <v>52.7</v>
      </c>
      <c r="L284" s="176">
        <f t="shared" si="49"/>
        <v>120.8</v>
      </c>
    </row>
    <row r="285" spans="1:12">
      <c r="A285" s="152" t="s">
        <v>279</v>
      </c>
      <c r="B285" s="152">
        <v>89</v>
      </c>
      <c r="C285" s="152">
        <v>1</v>
      </c>
      <c r="D285" s="81" t="s">
        <v>81</v>
      </c>
      <c r="E285" s="152">
        <v>41990</v>
      </c>
      <c r="F285" s="153" t="s">
        <v>137</v>
      </c>
      <c r="G285" s="152">
        <v>99</v>
      </c>
      <c r="H285" s="155"/>
      <c r="I285" s="173"/>
      <c r="J285" s="176">
        <f>J286</f>
        <v>0</v>
      </c>
      <c r="K285" s="176">
        <f t="shared" si="49"/>
        <v>52.7</v>
      </c>
      <c r="L285" s="176">
        <f t="shared" si="49"/>
        <v>120.8</v>
      </c>
    </row>
    <row r="286" spans="1:12">
      <c r="A286" s="152" t="s">
        <v>279</v>
      </c>
      <c r="B286" s="152">
        <v>89</v>
      </c>
      <c r="C286" s="152">
        <v>1</v>
      </c>
      <c r="D286" s="81" t="s">
        <v>81</v>
      </c>
      <c r="E286" s="152">
        <v>41990</v>
      </c>
      <c r="F286" s="153" t="s">
        <v>137</v>
      </c>
      <c r="G286" s="152">
        <v>99</v>
      </c>
      <c r="H286" s="155">
        <v>99</v>
      </c>
      <c r="I286" s="173"/>
      <c r="J286" s="176">
        <f>J287</f>
        <v>0</v>
      </c>
      <c r="K286" s="176">
        <f t="shared" si="49"/>
        <v>52.7</v>
      </c>
      <c r="L286" s="176">
        <f t="shared" si="49"/>
        <v>120.8</v>
      </c>
    </row>
    <row r="287" spans="1:12" ht="33.75">
      <c r="A287" s="152" t="s">
        <v>240</v>
      </c>
      <c r="B287" s="152">
        <v>89</v>
      </c>
      <c r="C287" s="152">
        <v>1</v>
      </c>
      <c r="D287" s="81" t="s">
        <v>81</v>
      </c>
      <c r="E287" s="152">
        <v>41990</v>
      </c>
      <c r="F287" s="153" t="s">
        <v>137</v>
      </c>
      <c r="G287" s="152">
        <v>99</v>
      </c>
      <c r="H287" s="155">
        <v>99</v>
      </c>
      <c r="I287" s="173">
        <v>926</v>
      </c>
      <c r="J287" s="175">
        <f>'Приложение 3 Сабанчеево'!J255</f>
        <v>0</v>
      </c>
      <c r="K287" s="175">
        <f>'Приложение 3 Сабанчеево'!K255</f>
        <v>52.7</v>
      </c>
      <c r="L287" s="175">
        <f>'Приложение 3 Сабанчеево'!L255</f>
        <v>120.8</v>
      </c>
    </row>
  </sheetData>
  <mergeCells count="10">
    <mergeCell ref="I1:L1"/>
    <mergeCell ref="A2:L2"/>
    <mergeCell ref="I3:L3"/>
    <mergeCell ref="A4:A5"/>
    <mergeCell ref="B4:E5"/>
    <mergeCell ref="F4:F5"/>
    <mergeCell ref="G4:G5"/>
    <mergeCell ref="H4:H5"/>
    <mergeCell ref="I4:I5"/>
    <mergeCell ref="J4:L4"/>
  </mergeCells>
  <phoneticPr fontId="26" type="noConversion"/>
  <pageMargins left="0.43307089999999998" right="0.2362205" top="0.70275589999999999" bottom="1.220866" header="0.3" footer="0.3"/>
  <pageSetup paperSize="9" scale="92" orientation="portrait" r:id="rId1"/>
  <headerFooter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14"/>
  <sheetViews>
    <sheetView view="pageBreakPreview" zoomScaleNormal="100" zoomScaleSheetLayoutView="100" workbookViewId="0">
      <selection activeCell="A8" sqref="A8:D8"/>
    </sheetView>
  </sheetViews>
  <sheetFormatPr defaultRowHeight="12.75"/>
  <cols>
    <col min="1" max="1" width="66.83203125" style="13" customWidth="1"/>
    <col min="2" max="3" width="14.5" style="13" customWidth="1"/>
    <col min="4" max="4" width="15.1640625" style="11" customWidth="1"/>
    <col min="5" max="5" width="13.83203125" style="11" customWidth="1"/>
    <col min="6" max="6" width="17" style="12" customWidth="1"/>
    <col min="7" max="7" width="13.83203125" style="13" bestFit="1" customWidth="1"/>
    <col min="8" max="8" width="12.5" style="13" bestFit="1" customWidth="1"/>
    <col min="9" max="16384" width="9.33203125" style="13"/>
  </cols>
  <sheetData>
    <row r="1" spans="1:9" ht="15">
      <c r="A1" s="9"/>
      <c r="B1" s="194" t="s">
        <v>316</v>
      </c>
      <c r="C1" s="195"/>
      <c r="D1" s="195"/>
    </row>
    <row r="2" spans="1:9" ht="15">
      <c r="A2" s="9"/>
      <c r="B2" s="195"/>
      <c r="C2" s="195"/>
      <c r="D2" s="195"/>
    </row>
    <row r="3" spans="1:9" ht="15">
      <c r="A3" s="9"/>
      <c r="B3" s="195"/>
      <c r="C3" s="195"/>
      <c r="D3" s="195"/>
    </row>
    <row r="4" spans="1:9" ht="89.25" customHeight="1">
      <c r="A4" s="9"/>
      <c r="B4" s="195"/>
      <c r="C4" s="195"/>
      <c r="D4" s="195"/>
    </row>
    <row r="5" spans="1:9" ht="12.75" customHeight="1">
      <c r="B5" s="28"/>
      <c r="C5" s="28"/>
      <c r="D5" s="28"/>
    </row>
    <row r="6" spans="1:9" ht="12.75" customHeight="1">
      <c r="B6" s="28"/>
      <c r="C6" s="28"/>
      <c r="D6" s="28"/>
    </row>
    <row r="7" spans="1:9" s="11" customFormat="1">
      <c r="A7" s="13"/>
      <c r="F7" s="12"/>
      <c r="G7" s="13"/>
      <c r="H7" s="13"/>
      <c r="I7" s="13"/>
    </row>
    <row r="8" spans="1:9" ht="125.25" customHeight="1">
      <c r="A8" s="201" t="s">
        <v>317</v>
      </c>
      <c r="B8" s="201"/>
      <c r="C8" s="201"/>
      <c r="D8" s="201"/>
    </row>
    <row r="9" spans="1:9">
      <c r="A9" s="15"/>
      <c r="B9" s="15"/>
      <c r="C9" s="15"/>
      <c r="D9" s="16" t="s">
        <v>1</v>
      </c>
    </row>
    <row r="10" spans="1:9" s="19" customFormat="1">
      <c r="A10" s="192" t="s">
        <v>29</v>
      </c>
      <c r="B10" s="193" t="s">
        <v>7</v>
      </c>
      <c r="C10" s="193"/>
      <c r="D10" s="193"/>
      <c r="E10" s="17"/>
      <c r="F10" s="18"/>
    </row>
    <row r="11" spans="1:9" s="19" customFormat="1" ht="16.5" customHeight="1">
      <c r="A11" s="192"/>
      <c r="B11" s="74" t="s">
        <v>253</v>
      </c>
      <c r="C11" s="74" t="s">
        <v>299</v>
      </c>
      <c r="D11" s="74" t="s">
        <v>312</v>
      </c>
      <c r="E11" s="17"/>
      <c r="F11" s="18"/>
      <c r="G11" s="17"/>
    </row>
    <row r="12" spans="1:9" s="21" customFormat="1">
      <c r="A12" s="20" t="s">
        <v>8</v>
      </c>
      <c r="B12" s="20" t="s">
        <v>9</v>
      </c>
      <c r="C12" s="20" t="s">
        <v>10</v>
      </c>
      <c r="D12" s="20" t="s">
        <v>11</v>
      </c>
      <c r="E12" s="17"/>
      <c r="F12" s="18"/>
    </row>
    <row r="13" spans="1:9" s="24" customFormat="1">
      <c r="A13" s="134" t="s">
        <v>241</v>
      </c>
      <c r="B13" s="25">
        <v>15</v>
      </c>
      <c r="C13" s="25">
        <v>15</v>
      </c>
      <c r="D13" s="25">
        <v>15</v>
      </c>
      <c r="E13" s="22"/>
      <c r="F13" s="23"/>
    </row>
    <row r="14" spans="1:9" s="24" customFormat="1">
      <c r="A14" s="65" t="s">
        <v>19</v>
      </c>
      <c r="B14" s="66">
        <f>B13</f>
        <v>15</v>
      </c>
      <c r="C14" s="66">
        <f t="shared" ref="C14:D14" si="0">C13</f>
        <v>15</v>
      </c>
      <c r="D14" s="66">
        <f t="shared" si="0"/>
        <v>15</v>
      </c>
      <c r="E14" s="26"/>
      <c r="F14" s="23"/>
    </row>
  </sheetData>
  <mergeCells count="4">
    <mergeCell ref="A8:D8"/>
    <mergeCell ref="A10:A11"/>
    <mergeCell ref="B10:D10"/>
    <mergeCell ref="B1:D4"/>
  </mergeCells>
  <conditionalFormatting sqref="B1">
    <cfRule type="expression" dxfId="3" priority="1" stopIfTrue="1">
      <formula>#REF!&lt;&gt;""</formula>
    </cfRule>
  </conditionalFormatting>
  <pageMargins left="0.7" right="0.7" top="0.75" bottom="0.75" header="0.3" footer="0.3"/>
  <pageSetup paperSize="9" scale="7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54"/>
  <sheetViews>
    <sheetView view="pageBreakPreview" zoomScale="90" zoomScaleNormal="100" zoomScaleSheetLayoutView="90" workbookViewId="0">
      <selection activeCell="G12" sqref="G12"/>
    </sheetView>
  </sheetViews>
  <sheetFormatPr defaultRowHeight="12.75"/>
  <cols>
    <col min="1" max="1" width="37.1640625" style="29" customWidth="1"/>
    <col min="2" max="2" width="70.5" style="29" customWidth="1"/>
    <col min="3" max="3" width="12.5" style="29" customWidth="1"/>
    <col min="4" max="4" width="13" style="29" customWidth="1"/>
    <col min="5" max="5" width="18" style="29" customWidth="1"/>
    <col min="6" max="6" width="24" style="29" customWidth="1"/>
    <col min="7" max="7" width="17.33203125" style="29" customWidth="1"/>
    <col min="8" max="8" width="17.5" style="29" customWidth="1"/>
    <col min="9" max="9" width="17" style="29" bestFit="1" customWidth="1"/>
    <col min="10" max="256" width="9.33203125" style="29"/>
    <col min="257" max="257" width="37.1640625" style="29" customWidth="1"/>
    <col min="258" max="258" width="70.5" style="29" customWidth="1"/>
    <col min="259" max="259" width="18.6640625" style="29" bestFit="1" customWidth="1"/>
    <col min="260" max="260" width="20.5" style="29" customWidth="1"/>
    <col min="261" max="261" width="18" style="29" customWidth="1"/>
    <col min="262" max="262" width="24" style="29" customWidth="1"/>
    <col min="263" max="263" width="17.33203125" style="29" customWidth="1"/>
    <col min="264" max="264" width="17.5" style="29" customWidth="1"/>
    <col min="265" max="265" width="17" style="29" bestFit="1" customWidth="1"/>
    <col min="266" max="512" width="9.33203125" style="29"/>
    <col min="513" max="513" width="37.1640625" style="29" customWidth="1"/>
    <col min="514" max="514" width="70.5" style="29" customWidth="1"/>
    <col min="515" max="515" width="18.6640625" style="29" bestFit="1" customWidth="1"/>
    <col min="516" max="516" width="20.5" style="29" customWidth="1"/>
    <col min="517" max="517" width="18" style="29" customWidth="1"/>
    <col min="518" max="518" width="24" style="29" customWidth="1"/>
    <col min="519" max="519" width="17.33203125" style="29" customWidth="1"/>
    <col min="520" max="520" width="17.5" style="29" customWidth="1"/>
    <col min="521" max="521" width="17" style="29" bestFit="1" customWidth="1"/>
    <col min="522" max="768" width="9.33203125" style="29"/>
    <col min="769" max="769" width="37.1640625" style="29" customWidth="1"/>
    <col min="770" max="770" width="70.5" style="29" customWidth="1"/>
    <col min="771" max="771" width="18.6640625" style="29" bestFit="1" customWidth="1"/>
    <col min="772" max="772" width="20.5" style="29" customWidth="1"/>
    <col min="773" max="773" width="18" style="29" customWidth="1"/>
    <col min="774" max="774" width="24" style="29" customWidth="1"/>
    <col min="775" max="775" width="17.33203125" style="29" customWidth="1"/>
    <col min="776" max="776" width="17.5" style="29" customWidth="1"/>
    <col min="777" max="777" width="17" style="29" bestFit="1" customWidth="1"/>
    <col min="778" max="1024" width="9.33203125" style="29"/>
    <col min="1025" max="1025" width="37.1640625" style="29" customWidth="1"/>
    <col min="1026" max="1026" width="70.5" style="29" customWidth="1"/>
    <col min="1027" max="1027" width="18.6640625" style="29" bestFit="1" customWidth="1"/>
    <col min="1028" max="1028" width="20.5" style="29" customWidth="1"/>
    <col min="1029" max="1029" width="18" style="29" customWidth="1"/>
    <col min="1030" max="1030" width="24" style="29" customWidth="1"/>
    <col min="1031" max="1031" width="17.33203125" style="29" customWidth="1"/>
    <col min="1032" max="1032" width="17.5" style="29" customWidth="1"/>
    <col min="1033" max="1033" width="17" style="29" bestFit="1" customWidth="1"/>
    <col min="1034" max="1280" width="9.33203125" style="29"/>
    <col min="1281" max="1281" width="37.1640625" style="29" customWidth="1"/>
    <col min="1282" max="1282" width="70.5" style="29" customWidth="1"/>
    <col min="1283" max="1283" width="18.6640625" style="29" bestFit="1" customWidth="1"/>
    <col min="1284" max="1284" width="20.5" style="29" customWidth="1"/>
    <col min="1285" max="1285" width="18" style="29" customWidth="1"/>
    <col min="1286" max="1286" width="24" style="29" customWidth="1"/>
    <col min="1287" max="1287" width="17.33203125" style="29" customWidth="1"/>
    <col min="1288" max="1288" width="17.5" style="29" customWidth="1"/>
    <col min="1289" max="1289" width="17" style="29" bestFit="1" customWidth="1"/>
    <col min="1290" max="1536" width="9.33203125" style="29"/>
    <col min="1537" max="1537" width="37.1640625" style="29" customWidth="1"/>
    <col min="1538" max="1538" width="70.5" style="29" customWidth="1"/>
    <col min="1539" max="1539" width="18.6640625" style="29" bestFit="1" customWidth="1"/>
    <col min="1540" max="1540" width="20.5" style="29" customWidth="1"/>
    <col min="1541" max="1541" width="18" style="29" customWidth="1"/>
    <col min="1542" max="1542" width="24" style="29" customWidth="1"/>
    <col min="1543" max="1543" width="17.33203125" style="29" customWidth="1"/>
    <col min="1544" max="1544" width="17.5" style="29" customWidth="1"/>
    <col min="1545" max="1545" width="17" style="29" bestFit="1" customWidth="1"/>
    <col min="1546" max="1792" width="9.33203125" style="29"/>
    <col min="1793" max="1793" width="37.1640625" style="29" customWidth="1"/>
    <col min="1794" max="1794" width="70.5" style="29" customWidth="1"/>
    <col min="1795" max="1795" width="18.6640625" style="29" bestFit="1" customWidth="1"/>
    <col min="1796" max="1796" width="20.5" style="29" customWidth="1"/>
    <col min="1797" max="1797" width="18" style="29" customWidth="1"/>
    <col min="1798" max="1798" width="24" style="29" customWidth="1"/>
    <col min="1799" max="1799" width="17.33203125" style="29" customWidth="1"/>
    <col min="1800" max="1800" width="17.5" style="29" customWidth="1"/>
    <col min="1801" max="1801" width="17" style="29" bestFit="1" customWidth="1"/>
    <col min="1802" max="2048" width="9.33203125" style="29"/>
    <col min="2049" max="2049" width="37.1640625" style="29" customWidth="1"/>
    <col min="2050" max="2050" width="70.5" style="29" customWidth="1"/>
    <col min="2051" max="2051" width="18.6640625" style="29" bestFit="1" customWidth="1"/>
    <col min="2052" max="2052" width="20.5" style="29" customWidth="1"/>
    <col min="2053" max="2053" width="18" style="29" customWidth="1"/>
    <col min="2054" max="2054" width="24" style="29" customWidth="1"/>
    <col min="2055" max="2055" width="17.33203125" style="29" customWidth="1"/>
    <col min="2056" max="2056" width="17.5" style="29" customWidth="1"/>
    <col min="2057" max="2057" width="17" style="29" bestFit="1" customWidth="1"/>
    <col min="2058" max="2304" width="9.33203125" style="29"/>
    <col min="2305" max="2305" width="37.1640625" style="29" customWidth="1"/>
    <col min="2306" max="2306" width="70.5" style="29" customWidth="1"/>
    <col min="2307" max="2307" width="18.6640625" style="29" bestFit="1" customWidth="1"/>
    <col min="2308" max="2308" width="20.5" style="29" customWidth="1"/>
    <col min="2309" max="2309" width="18" style="29" customWidth="1"/>
    <col min="2310" max="2310" width="24" style="29" customWidth="1"/>
    <col min="2311" max="2311" width="17.33203125" style="29" customWidth="1"/>
    <col min="2312" max="2312" width="17.5" style="29" customWidth="1"/>
    <col min="2313" max="2313" width="17" style="29" bestFit="1" customWidth="1"/>
    <col min="2314" max="2560" width="9.33203125" style="29"/>
    <col min="2561" max="2561" width="37.1640625" style="29" customWidth="1"/>
    <col min="2562" max="2562" width="70.5" style="29" customWidth="1"/>
    <col min="2563" max="2563" width="18.6640625" style="29" bestFit="1" customWidth="1"/>
    <col min="2564" max="2564" width="20.5" style="29" customWidth="1"/>
    <col min="2565" max="2565" width="18" style="29" customWidth="1"/>
    <col min="2566" max="2566" width="24" style="29" customWidth="1"/>
    <col min="2567" max="2567" width="17.33203125" style="29" customWidth="1"/>
    <col min="2568" max="2568" width="17.5" style="29" customWidth="1"/>
    <col min="2569" max="2569" width="17" style="29" bestFit="1" customWidth="1"/>
    <col min="2570" max="2816" width="9.33203125" style="29"/>
    <col min="2817" max="2817" width="37.1640625" style="29" customWidth="1"/>
    <col min="2818" max="2818" width="70.5" style="29" customWidth="1"/>
    <col min="2819" max="2819" width="18.6640625" style="29" bestFit="1" customWidth="1"/>
    <col min="2820" max="2820" width="20.5" style="29" customWidth="1"/>
    <col min="2821" max="2821" width="18" style="29" customWidth="1"/>
    <col min="2822" max="2822" width="24" style="29" customWidth="1"/>
    <col min="2823" max="2823" width="17.33203125" style="29" customWidth="1"/>
    <col min="2824" max="2824" width="17.5" style="29" customWidth="1"/>
    <col min="2825" max="2825" width="17" style="29" bestFit="1" customWidth="1"/>
    <col min="2826" max="3072" width="9.33203125" style="29"/>
    <col min="3073" max="3073" width="37.1640625" style="29" customWidth="1"/>
    <col min="3074" max="3074" width="70.5" style="29" customWidth="1"/>
    <col min="3075" max="3075" width="18.6640625" style="29" bestFit="1" customWidth="1"/>
    <col min="3076" max="3076" width="20.5" style="29" customWidth="1"/>
    <col min="3077" max="3077" width="18" style="29" customWidth="1"/>
    <col min="3078" max="3078" width="24" style="29" customWidth="1"/>
    <col min="3079" max="3079" width="17.33203125" style="29" customWidth="1"/>
    <col min="3080" max="3080" width="17.5" style="29" customWidth="1"/>
    <col min="3081" max="3081" width="17" style="29" bestFit="1" customWidth="1"/>
    <col min="3082" max="3328" width="9.33203125" style="29"/>
    <col min="3329" max="3329" width="37.1640625" style="29" customWidth="1"/>
    <col min="3330" max="3330" width="70.5" style="29" customWidth="1"/>
    <col min="3331" max="3331" width="18.6640625" style="29" bestFit="1" customWidth="1"/>
    <col min="3332" max="3332" width="20.5" style="29" customWidth="1"/>
    <col min="3333" max="3333" width="18" style="29" customWidth="1"/>
    <col min="3334" max="3334" width="24" style="29" customWidth="1"/>
    <col min="3335" max="3335" width="17.33203125" style="29" customWidth="1"/>
    <col min="3336" max="3336" width="17.5" style="29" customWidth="1"/>
    <col min="3337" max="3337" width="17" style="29" bestFit="1" customWidth="1"/>
    <col min="3338" max="3584" width="9.33203125" style="29"/>
    <col min="3585" max="3585" width="37.1640625" style="29" customWidth="1"/>
    <col min="3586" max="3586" width="70.5" style="29" customWidth="1"/>
    <col min="3587" max="3587" width="18.6640625" style="29" bestFit="1" customWidth="1"/>
    <col min="3588" max="3588" width="20.5" style="29" customWidth="1"/>
    <col min="3589" max="3589" width="18" style="29" customWidth="1"/>
    <col min="3590" max="3590" width="24" style="29" customWidth="1"/>
    <col min="3591" max="3591" width="17.33203125" style="29" customWidth="1"/>
    <col min="3592" max="3592" width="17.5" style="29" customWidth="1"/>
    <col min="3593" max="3593" width="17" style="29" bestFit="1" customWidth="1"/>
    <col min="3594" max="3840" width="9.33203125" style="29"/>
    <col min="3841" max="3841" width="37.1640625" style="29" customWidth="1"/>
    <col min="3842" max="3842" width="70.5" style="29" customWidth="1"/>
    <col min="3843" max="3843" width="18.6640625" style="29" bestFit="1" customWidth="1"/>
    <col min="3844" max="3844" width="20.5" style="29" customWidth="1"/>
    <col min="3845" max="3845" width="18" style="29" customWidth="1"/>
    <col min="3846" max="3846" width="24" style="29" customWidth="1"/>
    <col min="3847" max="3847" width="17.33203125" style="29" customWidth="1"/>
    <col min="3848" max="3848" width="17.5" style="29" customWidth="1"/>
    <col min="3849" max="3849" width="17" style="29" bestFit="1" customWidth="1"/>
    <col min="3850" max="4096" width="9.33203125" style="29"/>
    <col min="4097" max="4097" width="37.1640625" style="29" customWidth="1"/>
    <col min="4098" max="4098" width="70.5" style="29" customWidth="1"/>
    <col min="4099" max="4099" width="18.6640625" style="29" bestFit="1" customWidth="1"/>
    <col min="4100" max="4100" width="20.5" style="29" customWidth="1"/>
    <col min="4101" max="4101" width="18" style="29" customWidth="1"/>
    <col min="4102" max="4102" width="24" style="29" customWidth="1"/>
    <col min="4103" max="4103" width="17.33203125" style="29" customWidth="1"/>
    <col min="4104" max="4104" width="17.5" style="29" customWidth="1"/>
    <col min="4105" max="4105" width="17" style="29" bestFit="1" customWidth="1"/>
    <col min="4106" max="4352" width="9.33203125" style="29"/>
    <col min="4353" max="4353" width="37.1640625" style="29" customWidth="1"/>
    <col min="4354" max="4354" width="70.5" style="29" customWidth="1"/>
    <col min="4355" max="4355" width="18.6640625" style="29" bestFit="1" customWidth="1"/>
    <col min="4356" max="4356" width="20.5" style="29" customWidth="1"/>
    <col min="4357" max="4357" width="18" style="29" customWidth="1"/>
    <col min="4358" max="4358" width="24" style="29" customWidth="1"/>
    <col min="4359" max="4359" width="17.33203125" style="29" customWidth="1"/>
    <col min="4360" max="4360" width="17.5" style="29" customWidth="1"/>
    <col min="4361" max="4361" width="17" style="29" bestFit="1" customWidth="1"/>
    <col min="4362" max="4608" width="9.33203125" style="29"/>
    <col min="4609" max="4609" width="37.1640625" style="29" customWidth="1"/>
    <col min="4610" max="4610" width="70.5" style="29" customWidth="1"/>
    <col min="4611" max="4611" width="18.6640625" style="29" bestFit="1" customWidth="1"/>
    <col min="4612" max="4612" width="20.5" style="29" customWidth="1"/>
    <col min="4613" max="4613" width="18" style="29" customWidth="1"/>
    <col min="4614" max="4614" width="24" style="29" customWidth="1"/>
    <col min="4615" max="4615" width="17.33203125" style="29" customWidth="1"/>
    <col min="4616" max="4616" width="17.5" style="29" customWidth="1"/>
    <col min="4617" max="4617" width="17" style="29" bestFit="1" customWidth="1"/>
    <col min="4618" max="4864" width="9.33203125" style="29"/>
    <col min="4865" max="4865" width="37.1640625" style="29" customWidth="1"/>
    <col min="4866" max="4866" width="70.5" style="29" customWidth="1"/>
    <col min="4867" max="4867" width="18.6640625" style="29" bestFit="1" customWidth="1"/>
    <col min="4868" max="4868" width="20.5" style="29" customWidth="1"/>
    <col min="4869" max="4869" width="18" style="29" customWidth="1"/>
    <col min="4870" max="4870" width="24" style="29" customWidth="1"/>
    <col min="4871" max="4871" width="17.33203125" style="29" customWidth="1"/>
    <col min="4872" max="4872" width="17.5" style="29" customWidth="1"/>
    <col min="4873" max="4873" width="17" style="29" bestFit="1" customWidth="1"/>
    <col min="4874" max="5120" width="9.33203125" style="29"/>
    <col min="5121" max="5121" width="37.1640625" style="29" customWidth="1"/>
    <col min="5122" max="5122" width="70.5" style="29" customWidth="1"/>
    <col min="5123" max="5123" width="18.6640625" style="29" bestFit="1" customWidth="1"/>
    <col min="5124" max="5124" width="20.5" style="29" customWidth="1"/>
    <col min="5125" max="5125" width="18" style="29" customWidth="1"/>
    <col min="5126" max="5126" width="24" style="29" customWidth="1"/>
    <col min="5127" max="5127" width="17.33203125" style="29" customWidth="1"/>
    <col min="5128" max="5128" width="17.5" style="29" customWidth="1"/>
    <col min="5129" max="5129" width="17" style="29" bestFit="1" customWidth="1"/>
    <col min="5130" max="5376" width="9.33203125" style="29"/>
    <col min="5377" max="5377" width="37.1640625" style="29" customWidth="1"/>
    <col min="5378" max="5378" width="70.5" style="29" customWidth="1"/>
    <col min="5379" max="5379" width="18.6640625" style="29" bestFit="1" customWidth="1"/>
    <col min="5380" max="5380" width="20.5" style="29" customWidth="1"/>
    <col min="5381" max="5381" width="18" style="29" customWidth="1"/>
    <col min="5382" max="5382" width="24" style="29" customWidth="1"/>
    <col min="5383" max="5383" width="17.33203125" style="29" customWidth="1"/>
    <col min="5384" max="5384" width="17.5" style="29" customWidth="1"/>
    <col min="5385" max="5385" width="17" style="29" bestFit="1" customWidth="1"/>
    <col min="5386" max="5632" width="9.33203125" style="29"/>
    <col min="5633" max="5633" width="37.1640625" style="29" customWidth="1"/>
    <col min="5634" max="5634" width="70.5" style="29" customWidth="1"/>
    <col min="5635" max="5635" width="18.6640625" style="29" bestFit="1" customWidth="1"/>
    <col min="5636" max="5636" width="20.5" style="29" customWidth="1"/>
    <col min="5637" max="5637" width="18" style="29" customWidth="1"/>
    <col min="5638" max="5638" width="24" style="29" customWidth="1"/>
    <col min="5639" max="5639" width="17.33203125" style="29" customWidth="1"/>
    <col min="5640" max="5640" width="17.5" style="29" customWidth="1"/>
    <col min="5641" max="5641" width="17" style="29" bestFit="1" customWidth="1"/>
    <col min="5642" max="5888" width="9.33203125" style="29"/>
    <col min="5889" max="5889" width="37.1640625" style="29" customWidth="1"/>
    <col min="5890" max="5890" width="70.5" style="29" customWidth="1"/>
    <col min="5891" max="5891" width="18.6640625" style="29" bestFit="1" customWidth="1"/>
    <col min="5892" max="5892" width="20.5" style="29" customWidth="1"/>
    <col min="5893" max="5893" width="18" style="29" customWidth="1"/>
    <col min="5894" max="5894" width="24" style="29" customWidth="1"/>
    <col min="5895" max="5895" width="17.33203125" style="29" customWidth="1"/>
    <col min="5896" max="5896" width="17.5" style="29" customWidth="1"/>
    <col min="5897" max="5897" width="17" style="29" bestFit="1" customWidth="1"/>
    <col min="5898" max="6144" width="9.33203125" style="29"/>
    <col min="6145" max="6145" width="37.1640625" style="29" customWidth="1"/>
    <col min="6146" max="6146" width="70.5" style="29" customWidth="1"/>
    <col min="6147" max="6147" width="18.6640625" style="29" bestFit="1" customWidth="1"/>
    <col min="6148" max="6148" width="20.5" style="29" customWidth="1"/>
    <col min="6149" max="6149" width="18" style="29" customWidth="1"/>
    <col min="6150" max="6150" width="24" style="29" customWidth="1"/>
    <col min="6151" max="6151" width="17.33203125" style="29" customWidth="1"/>
    <col min="6152" max="6152" width="17.5" style="29" customWidth="1"/>
    <col min="6153" max="6153" width="17" style="29" bestFit="1" customWidth="1"/>
    <col min="6154" max="6400" width="9.33203125" style="29"/>
    <col min="6401" max="6401" width="37.1640625" style="29" customWidth="1"/>
    <col min="6402" max="6402" width="70.5" style="29" customWidth="1"/>
    <col min="6403" max="6403" width="18.6640625" style="29" bestFit="1" customWidth="1"/>
    <col min="6404" max="6404" width="20.5" style="29" customWidth="1"/>
    <col min="6405" max="6405" width="18" style="29" customWidth="1"/>
    <col min="6406" max="6406" width="24" style="29" customWidth="1"/>
    <col min="6407" max="6407" width="17.33203125" style="29" customWidth="1"/>
    <col min="6408" max="6408" width="17.5" style="29" customWidth="1"/>
    <col min="6409" max="6409" width="17" style="29" bestFit="1" customWidth="1"/>
    <col min="6410" max="6656" width="9.33203125" style="29"/>
    <col min="6657" max="6657" width="37.1640625" style="29" customWidth="1"/>
    <col min="6658" max="6658" width="70.5" style="29" customWidth="1"/>
    <col min="6659" max="6659" width="18.6640625" style="29" bestFit="1" customWidth="1"/>
    <col min="6660" max="6660" width="20.5" style="29" customWidth="1"/>
    <col min="6661" max="6661" width="18" style="29" customWidth="1"/>
    <col min="6662" max="6662" width="24" style="29" customWidth="1"/>
    <col min="6663" max="6663" width="17.33203125" style="29" customWidth="1"/>
    <col min="6664" max="6664" width="17.5" style="29" customWidth="1"/>
    <col min="6665" max="6665" width="17" style="29" bestFit="1" customWidth="1"/>
    <col min="6666" max="6912" width="9.33203125" style="29"/>
    <col min="6913" max="6913" width="37.1640625" style="29" customWidth="1"/>
    <col min="6914" max="6914" width="70.5" style="29" customWidth="1"/>
    <col min="6915" max="6915" width="18.6640625" style="29" bestFit="1" customWidth="1"/>
    <col min="6916" max="6916" width="20.5" style="29" customWidth="1"/>
    <col min="6917" max="6917" width="18" style="29" customWidth="1"/>
    <col min="6918" max="6918" width="24" style="29" customWidth="1"/>
    <col min="6919" max="6919" width="17.33203125" style="29" customWidth="1"/>
    <col min="6920" max="6920" width="17.5" style="29" customWidth="1"/>
    <col min="6921" max="6921" width="17" style="29" bestFit="1" customWidth="1"/>
    <col min="6922" max="7168" width="9.33203125" style="29"/>
    <col min="7169" max="7169" width="37.1640625" style="29" customWidth="1"/>
    <col min="7170" max="7170" width="70.5" style="29" customWidth="1"/>
    <col min="7171" max="7171" width="18.6640625" style="29" bestFit="1" customWidth="1"/>
    <col min="7172" max="7172" width="20.5" style="29" customWidth="1"/>
    <col min="7173" max="7173" width="18" style="29" customWidth="1"/>
    <col min="7174" max="7174" width="24" style="29" customWidth="1"/>
    <col min="7175" max="7175" width="17.33203125" style="29" customWidth="1"/>
    <col min="7176" max="7176" width="17.5" style="29" customWidth="1"/>
    <col min="7177" max="7177" width="17" style="29" bestFit="1" customWidth="1"/>
    <col min="7178" max="7424" width="9.33203125" style="29"/>
    <col min="7425" max="7425" width="37.1640625" style="29" customWidth="1"/>
    <col min="7426" max="7426" width="70.5" style="29" customWidth="1"/>
    <col min="7427" max="7427" width="18.6640625" style="29" bestFit="1" customWidth="1"/>
    <col min="7428" max="7428" width="20.5" style="29" customWidth="1"/>
    <col min="7429" max="7429" width="18" style="29" customWidth="1"/>
    <col min="7430" max="7430" width="24" style="29" customWidth="1"/>
    <col min="7431" max="7431" width="17.33203125" style="29" customWidth="1"/>
    <col min="7432" max="7432" width="17.5" style="29" customWidth="1"/>
    <col min="7433" max="7433" width="17" style="29" bestFit="1" customWidth="1"/>
    <col min="7434" max="7680" width="9.33203125" style="29"/>
    <col min="7681" max="7681" width="37.1640625" style="29" customWidth="1"/>
    <col min="7682" max="7682" width="70.5" style="29" customWidth="1"/>
    <col min="7683" max="7683" width="18.6640625" style="29" bestFit="1" customWidth="1"/>
    <col min="7684" max="7684" width="20.5" style="29" customWidth="1"/>
    <col min="7685" max="7685" width="18" style="29" customWidth="1"/>
    <col min="7686" max="7686" width="24" style="29" customWidth="1"/>
    <col min="7687" max="7687" width="17.33203125" style="29" customWidth="1"/>
    <col min="7688" max="7688" width="17.5" style="29" customWidth="1"/>
    <col min="7689" max="7689" width="17" style="29" bestFit="1" customWidth="1"/>
    <col min="7690" max="7936" width="9.33203125" style="29"/>
    <col min="7937" max="7937" width="37.1640625" style="29" customWidth="1"/>
    <col min="7938" max="7938" width="70.5" style="29" customWidth="1"/>
    <col min="7939" max="7939" width="18.6640625" style="29" bestFit="1" customWidth="1"/>
    <col min="7940" max="7940" width="20.5" style="29" customWidth="1"/>
    <col min="7941" max="7941" width="18" style="29" customWidth="1"/>
    <col min="7942" max="7942" width="24" style="29" customWidth="1"/>
    <col min="7943" max="7943" width="17.33203125" style="29" customWidth="1"/>
    <col min="7944" max="7944" width="17.5" style="29" customWidth="1"/>
    <col min="7945" max="7945" width="17" style="29" bestFit="1" customWidth="1"/>
    <col min="7946" max="8192" width="9.33203125" style="29"/>
    <col min="8193" max="8193" width="37.1640625" style="29" customWidth="1"/>
    <col min="8194" max="8194" width="70.5" style="29" customWidth="1"/>
    <col min="8195" max="8195" width="18.6640625" style="29" bestFit="1" customWidth="1"/>
    <col min="8196" max="8196" width="20.5" style="29" customWidth="1"/>
    <col min="8197" max="8197" width="18" style="29" customWidth="1"/>
    <col min="8198" max="8198" width="24" style="29" customWidth="1"/>
    <col min="8199" max="8199" width="17.33203125" style="29" customWidth="1"/>
    <col min="8200" max="8200" width="17.5" style="29" customWidth="1"/>
    <col min="8201" max="8201" width="17" style="29" bestFit="1" customWidth="1"/>
    <col min="8202" max="8448" width="9.33203125" style="29"/>
    <col min="8449" max="8449" width="37.1640625" style="29" customWidth="1"/>
    <col min="8450" max="8450" width="70.5" style="29" customWidth="1"/>
    <col min="8451" max="8451" width="18.6640625" style="29" bestFit="1" customWidth="1"/>
    <col min="8452" max="8452" width="20.5" style="29" customWidth="1"/>
    <col min="8453" max="8453" width="18" style="29" customWidth="1"/>
    <col min="8454" max="8454" width="24" style="29" customWidth="1"/>
    <col min="8455" max="8455" width="17.33203125" style="29" customWidth="1"/>
    <col min="8456" max="8456" width="17.5" style="29" customWidth="1"/>
    <col min="8457" max="8457" width="17" style="29" bestFit="1" customWidth="1"/>
    <col min="8458" max="8704" width="9.33203125" style="29"/>
    <col min="8705" max="8705" width="37.1640625" style="29" customWidth="1"/>
    <col min="8706" max="8706" width="70.5" style="29" customWidth="1"/>
    <col min="8707" max="8707" width="18.6640625" style="29" bestFit="1" customWidth="1"/>
    <col min="8708" max="8708" width="20.5" style="29" customWidth="1"/>
    <col min="8709" max="8709" width="18" style="29" customWidth="1"/>
    <col min="8710" max="8710" width="24" style="29" customWidth="1"/>
    <col min="8711" max="8711" width="17.33203125" style="29" customWidth="1"/>
    <col min="8712" max="8712" width="17.5" style="29" customWidth="1"/>
    <col min="8713" max="8713" width="17" style="29" bestFit="1" customWidth="1"/>
    <col min="8714" max="8960" width="9.33203125" style="29"/>
    <col min="8961" max="8961" width="37.1640625" style="29" customWidth="1"/>
    <col min="8962" max="8962" width="70.5" style="29" customWidth="1"/>
    <col min="8963" max="8963" width="18.6640625" style="29" bestFit="1" customWidth="1"/>
    <col min="8964" max="8964" width="20.5" style="29" customWidth="1"/>
    <col min="8965" max="8965" width="18" style="29" customWidth="1"/>
    <col min="8966" max="8966" width="24" style="29" customWidth="1"/>
    <col min="8967" max="8967" width="17.33203125" style="29" customWidth="1"/>
    <col min="8968" max="8968" width="17.5" style="29" customWidth="1"/>
    <col min="8969" max="8969" width="17" style="29" bestFit="1" customWidth="1"/>
    <col min="8970" max="9216" width="9.33203125" style="29"/>
    <col min="9217" max="9217" width="37.1640625" style="29" customWidth="1"/>
    <col min="9218" max="9218" width="70.5" style="29" customWidth="1"/>
    <col min="9219" max="9219" width="18.6640625" style="29" bestFit="1" customWidth="1"/>
    <col min="9220" max="9220" width="20.5" style="29" customWidth="1"/>
    <col min="9221" max="9221" width="18" style="29" customWidth="1"/>
    <col min="9222" max="9222" width="24" style="29" customWidth="1"/>
    <col min="9223" max="9223" width="17.33203125" style="29" customWidth="1"/>
    <col min="9224" max="9224" width="17.5" style="29" customWidth="1"/>
    <col min="9225" max="9225" width="17" style="29" bestFit="1" customWidth="1"/>
    <col min="9226" max="9472" width="9.33203125" style="29"/>
    <col min="9473" max="9473" width="37.1640625" style="29" customWidth="1"/>
    <col min="9474" max="9474" width="70.5" style="29" customWidth="1"/>
    <col min="9475" max="9475" width="18.6640625" style="29" bestFit="1" customWidth="1"/>
    <col min="9476" max="9476" width="20.5" style="29" customWidth="1"/>
    <col min="9477" max="9477" width="18" style="29" customWidth="1"/>
    <col min="9478" max="9478" width="24" style="29" customWidth="1"/>
    <col min="9479" max="9479" width="17.33203125" style="29" customWidth="1"/>
    <col min="9480" max="9480" width="17.5" style="29" customWidth="1"/>
    <col min="9481" max="9481" width="17" style="29" bestFit="1" customWidth="1"/>
    <col min="9482" max="9728" width="9.33203125" style="29"/>
    <col min="9729" max="9729" width="37.1640625" style="29" customWidth="1"/>
    <col min="9730" max="9730" width="70.5" style="29" customWidth="1"/>
    <col min="9731" max="9731" width="18.6640625" style="29" bestFit="1" customWidth="1"/>
    <col min="9732" max="9732" width="20.5" style="29" customWidth="1"/>
    <col min="9733" max="9733" width="18" style="29" customWidth="1"/>
    <col min="9734" max="9734" width="24" style="29" customWidth="1"/>
    <col min="9735" max="9735" width="17.33203125" style="29" customWidth="1"/>
    <col min="9736" max="9736" width="17.5" style="29" customWidth="1"/>
    <col min="9737" max="9737" width="17" style="29" bestFit="1" customWidth="1"/>
    <col min="9738" max="9984" width="9.33203125" style="29"/>
    <col min="9985" max="9985" width="37.1640625" style="29" customWidth="1"/>
    <col min="9986" max="9986" width="70.5" style="29" customWidth="1"/>
    <col min="9987" max="9987" width="18.6640625" style="29" bestFit="1" customWidth="1"/>
    <col min="9988" max="9988" width="20.5" style="29" customWidth="1"/>
    <col min="9989" max="9989" width="18" style="29" customWidth="1"/>
    <col min="9990" max="9990" width="24" style="29" customWidth="1"/>
    <col min="9991" max="9991" width="17.33203125" style="29" customWidth="1"/>
    <col min="9992" max="9992" width="17.5" style="29" customWidth="1"/>
    <col min="9993" max="9993" width="17" style="29" bestFit="1" customWidth="1"/>
    <col min="9994" max="10240" width="9.33203125" style="29"/>
    <col min="10241" max="10241" width="37.1640625" style="29" customWidth="1"/>
    <col min="10242" max="10242" width="70.5" style="29" customWidth="1"/>
    <col min="10243" max="10243" width="18.6640625" style="29" bestFit="1" customWidth="1"/>
    <col min="10244" max="10244" width="20.5" style="29" customWidth="1"/>
    <col min="10245" max="10245" width="18" style="29" customWidth="1"/>
    <col min="10246" max="10246" width="24" style="29" customWidth="1"/>
    <col min="10247" max="10247" width="17.33203125" style="29" customWidth="1"/>
    <col min="10248" max="10248" width="17.5" style="29" customWidth="1"/>
    <col min="10249" max="10249" width="17" style="29" bestFit="1" customWidth="1"/>
    <col min="10250" max="10496" width="9.33203125" style="29"/>
    <col min="10497" max="10497" width="37.1640625" style="29" customWidth="1"/>
    <col min="10498" max="10498" width="70.5" style="29" customWidth="1"/>
    <col min="10499" max="10499" width="18.6640625" style="29" bestFit="1" customWidth="1"/>
    <col min="10500" max="10500" width="20.5" style="29" customWidth="1"/>
    <col min="10501" max="10501" width="18" style="29" customWidth="1"/>
    <col min="10502" max="10502" width="24" style="29" customWidth="1"/>
    <col min="10503" max="10503" width="17.33203125" style="29" customWidth="1"/>
    <col min="10504" max="10504" width="17.5" style="29" customWidth="1"/>
    <col min="10505" max="10505" width="17" style="29" bestFit="1" customWidth="1"/>
    <col min="10506" max="10752" width="9.33203125" style="29"/>
    <col min="10753" max="10753" width="37.1640625" style="29" customWidth="1"/>
    <col min="10754" max="10754" width="70.5" style="29" customWidth="1"/>
    <col min="10755" max="10755" width="18.6640625" style="29" bestFit="1" customWidth="1"/>
    <col min="10756" max="10756" width="20.5" style="29" customWidth="1"/>
    <col min="10757" max="10757" width="18" style="29" customWidth="1"/>
    <col min="10758" max="10758" width="24" style="29" customWidth="1"/>
    <col min="10759" max="10759" width="17.33203125" style="29" customWidth="1"/>
    <col min="10760" max="10760" width="17.5" style="29" customWidth="1"/>
    <col min="10761" max="10761" width="17" style="29" bestFit="1" customWidth="1"/>
    <col min="10762" max="11008" width="9.33203125" style="29"/>
    <col min="11009" max="11009" width="37.1640625" style="29" customWidth="1"/>
    <col min="11010" max="11010" width="70.5" style="29" customWidth="1"/>
    <col min="11011" max="11011" width="18.6640625" style="29" bestFit="1" customWidth="1"/>
    <col min="11012" max="11012" width="20.5" style="29" customWidth="1"/>
    <col min="11013" max="11013" width="18" style="29" customWidth="1"/>
    <col min="11014" max="11014" width="24" style="29" customWidth="1"/>
    <col min="11015" max="11015" width="17.33203125" style="29" customWidth="1"/>
    <col min="11016" max="11016" width="17.5" style="29" customWidth="1"/>
    <col min="11017" max="11017" width="17" style="29" bestFit="1" customWidth="1"/>
    <col min="11018" max="11264" width="9.33203125" style="29"/>
    <col min="11265" max="11265" width="37.1640625" style="29" customWidth="1"/>
    <col min="11266" max="11266" width="70.5" style="29" customWidth="1"/>
    <col min="11267" max="11267" width="18.6640625" style="29" bestFit="1" customWidth="1"/>
    <col min="11268" max="11268" width="20.5" style="29" customWidth="1"/>
    <col min="11269" max="11269" width="18" style="29" customWidth="1"/>
    <col min="11270" max="11270" width="24" style="29" customWidth="1"/>
    <col min="11271" max="11271" width="17.33203125" style="29" customWidth="1"/>
    <col min="11272" max="11272" width="17.5" style="29" customWidth="1"/>
    <col min="11273" max="11273" width="17" style="29" bestFit="1" customWidth="1"/>
    <col min="11274" max="11520" width="9.33203125" style="29"/>
    <col min="11521" max="11521" width="37.1640625" style="29" customWidth="1"/>
    <col min="11522" max="11522" width="70.5" style="29" customWidth="1"/>
    <col min="11523" max="11523" width="18.6640625" style="29" bestFit="1" customWidth="1"/>
    <col min="11524" max="11524" width="20.5" style="29" customWidth="1"/>
    <col min="11525" max="11525" width="18" style="29" customWidth="1"/>
    <col min="11526" max="11526" width="24" style="29" customWidth="1"/>
    <col min="11527" max="11527" width="17.33203125" style="29" customWidth="1"/>
    <col min="11528" max="11528" width="17.5" style="29" customWidth="1"/>
    <col min="11529" max="11529" width="17" style="29" bestFit="1" customWidth="1"/>
    <col min="11530" max="11776" width="9.33203125" style="29"/>
    <col min="11777" max="11777" width="37.1640625" style="29" customWidth="1"/>
    <col min="11778" max="11778" width="70.5" style="29" customWidth="1"/>
    <col min="11779" max="11779" width="18.6640625" style="29" bestFit="1" customWidth="1"/>
    <col min="11780" max="11780" width="20.5" style="29" customWidth="1"/>
    <col min="11781" max="11781" width="18" style="29" customWidth="1"/>
    <col min="11782" max="11782" width="24" style="29" customWidth="1"/>
    <col min="11783" max="11783" width="17.33203125" style="29" customWidth="1"/>
    <col min="11784" max="11784" width="17.5" style="29" customWidth="1"/>
    <col min="11785" max="11785" width="17" style="29" bestFit="1" customWidth="1"/>
    <col min="11786" max="12032" width="9.33203125" style="29"/>
    <col min="12033" max="12033" width="37.1640625" style="29" customWidth="1"/>
    <col min="12034" max="12034" width="70.5" style="29" customWidth="1"/>
    <col min="12035" max="12035" width="18.6640625" style="29" bestFit="1" customWidth="1"/>
    <col min="12036" max="12036" width="20.5" style="29" customWidth="1"/>
    <col min="12037" max="12037" width="18" style="29" customWidth="1"/>
    <col min="12038" max="12038" width="24" style="29" customWidth="1"/>
    <col min="12039" max="12039" width="17.33203125" style="29" customWidth="1"/>
    <col min="12040" max="12040" width="17.5" style="29" customWidth="1"/>
    <col min="12041" max="12041" width="17" style="29" bestFit="1" customWidth="1"/>
    <col min="12042" max="12288" width="9.33203125" style="29"/>
    <col min="12289" max="12289" width="37.1640625" style="29" customWidth="1"/>
    <col min="12290" max="12290" width="70.5" style="29" customWidth="1"/>
    <col min="12291" max="12291" width="18.6640625" style="29" bestFit="1" customWidth="1"/>
    <col min="12292" max="12292" width="20.5" style="29" customWidth="1"/>
    <col min="12293" max="12293" width="18" style="29" customWidth="1"/>
    <col min="12294" max="12294" width="24" style="29" customWidth="1"/>
    <col min="12295" max="12295" width="17.33203125" style="29" customWidth="1"/>
    <col min="12296" max="12296" width="17.5" style="29" customWidth="1"/>
    <col min="12297" max="12297" width="17" style="29" bestFit="1" customWidth="1"/>
    <col min="12298" max="12544" width="9.33203125" style="29"/>
    <col min="12545" max="12545" width="37.1640625" style="29" customWidth="1"/>
    <col min="12546" max="12546" width="70.5" style="29" customWidth="1"/>
    <col min="12547" max="12547" width="18.6640625" style="29" bestFit="1" customWidth="1"/>
    <col min="12548" max="12548" width="20.5" style="29" customWidth="1"/>
    <col min="12549" max="12549" width="18" style="29" customWidth="1"/>
    <col min="12550" max="12550" width="24" style="29" customWidth="1"/>
    <col min="12551" max="12551" width="17.33203125" style="29" customWidth="1"/>
    <col min="12552" max="12552" width="17.5" style="29" customWidth="1"/>
    <col min="12553" max="12553" width="17" style="29" bestFit="1" customWidth="1"/>
    <col min="12554" max="12800" width="9.33203125" style="29"/>
    <col min="12801" max="12801" width="37.1640625" style="29" customWidth="1"/>
    <col min="12802" max="12802" width="70.5" style="29" customWidth="1"/>
    <col min="12803" max="12803" width="18.6640625" style="29" bestFit="1" customWidth="1"/>
    <col min="12804" max="12804" width="20.5" style="29" customWidth="1"/>
    <col min="12805" max="12805" width="18" style="29" customWidth="1"/>
    <col min="12806" max="12806" width="24" style="29" customWidth="1"/>
    <col min="12807" max="12807" width="17.33203125" style="29" customWidth="1"/>
    <col min="12808" max="12808" width="17.5" style="29" customWidth="1"/>
    <col min="12809" max="12809" width="17" style="29" bestFit="1" customWidth="1"/>
    <col min="12810" max="13056" width="9.33203125" style="29"/>
    <col min="13057" max="13057" width="37.1640625" style="29" customWidth="1"/>
    <col min="13058" max="13058" width="70.5" style="29" customWidth="1"/>
    <col min="13059" max="13059" width="18.6640625" style="29" bestFit="1" customWidth="1"/>
    <col min="13060" max="13060" width="20.5" style="29" customWidth="1"/>
    <col min="13061" max="13061" width="18" style="29" customWidth="1"/>
    <col min="13062" max="13062" width="24" style="29" customWidth="1"/>
    <col min="13063" max="13063" width="17.33203125" style="29" customWidth="1"/>
    <col min="13064" max="13064" width="17.5" style="29" customWidth="1"/>
    <col min="13065" max="13065" width="17" style="29" bestFit="1" customWidth="1"/>
    <col min="13066" max="13312" width="9.33203125" style="29"/>
    <col min="13313" max="13313" width="37.1640625" style="29" customWidth="1"/>
    <col min="13314" max="13314" width="70.5" style="29" customWidth="1"/>
    <col min="13315" max="13315" width="18.6640625" style="29" bestFit="1" customWidth="1"/>
    <col min="13316" max="13316" width="20.5" style="29" customWidth="1"/>
    <col min="13317" max="13317" width="18" style="29" customWidth="1"/>
    <col min="13318" max="13318" width="24" style="29" customWidth="1"/>
    <col min="13319" max="13319" width="17.33203125" style="29" customWidth="1"/>
    <col min="13320" max="13320" width="17.5" style="29" customWidth="1"/>
    <col min="13321" max="13321" width="17" style="29" bestFit="1" customWidth="1"/>
    <col min="13322" max="13568" width="9.33203125" style="29"/>
    <col min="13569" max="13569" width="37.1640625" style="29" customWidth="1"/>
    <col min="13570" max="13570" width="70.5" style="29" customWidth="1"/>
    <col min="13571" max="13571" width="18.6640625" style="29" bestFit="1" customWidth="1"/>
    <col min="13572" max="13572" width="20.5" style="29" customWidth="1"/>
    <col min="13573" max="13573" width="18" style="29" customWidth="1"/>
    <col min="13574" max="13574" width="24" style="29" customWidth="1"/>
    <col min="13575" max="13575" width="17.33203125" style="29" customWidth="1"/>
    <col min="13576" max="13576" width="17.5" style="29" customWidth="1"/>
    <col min="13577" max="13577" width="17" style="29" bestFit="1" customWidth="1"/>
    <col min="13578" max="13824" width="9.33203125" style="29"/>
    <col min="13825" max="13825" width="37.1640625" style="29" customWidth="1"/>
    <col min="13826" max="13826" width="70.5" style="29" customWidth="1"/>
    <col min="13827" max="13827" width="18.6640625" style="29" bestFit="1" customWidth="1"/>
    <col min="13828" max="13828" width="20.5" style="29" customWidth="1"/>
    <col min="13829" max="13829" width="18" style="29" customWidth="1"/>
    <col min="13830" max="13830" width="24" style="29" customWidth="1"/>
    <col min="13831" max="13831" width="17.33203125" style="29" customWidth="1"/>
    <col min="13832" max="13832" width="17.5" style="29" customWidth="1"/>
    <col min="13833" max="13833" width="17" style="29" bestFit="1" customWidth="1"/>
    <col min="13834" max="14080" width="9.33203125" style="29"/>
    <col min="14081" max="14081" width="37.1640625" style="29" customWidth="1"/>
    <col min="14082" max="14082" width="70.5" style="29" customWidth="1"/>
    <col min="14083" max="14083" width="18.6640625" style="29" bestFit="1" customWidth="1"/>
    <col min="14084" max="14084" width="20.5" style="29" customWidth="1"/>
    <col min="14085" max="14085" width="18" style="29" customWidth="1"/>
    <col min="14086" max="14086" width="24" style="29" customWidth="1"/>
    <col min="14087" max="14087" width="17.33203125" style="29" customWidth="1"/>
    <col min="14088" max="14088" width="17.5" style="29" customWidth="1"/>
    <col min="14089" max="14089" width="17" style="29" bestFit="1" customWidth="1"/>
    <col min="14090" max="14336" width="9.33203125" style="29"/>
    <col min="14337" max="14337" width="37.1640625" style="29" customWidth="1"/>
    <col min="14338" max="14338" width="70.5" style="29" customWidth="1"/>
    <col min="14339" max="14339" width="18.6640625" style="29" bestFit="1" customWidth="1"/>
    <col min="14340" max="14340" width="20.5" style="29" customWidth="1"/>
    <col min="14341" max="14341" width="18" style="29" customWidth="1"/>
    <col min="14342" max="14342" width="24" style="29" customWidth="1"/>
    <col min="14343" max="14343" width="17.33203125" style="29" customWidth="1"/>
    <col min="14344" max="14344" width="17.5" style="29" customWidth="1"/>
    <col min="14345" max="14345" width="17" style="29" bestFit="1" customWidth="1"/>
    <col min="14346" max="14592" width="9.33203125" style="29"/>
    <col min="14593" max="14593" width="37.1640625" style="29" customWidth="1"/>
    <col min="14594" max="14594" width="70.5" style="29" customWidth="1"/>
    <col min="14595" max="14595" width="18.6640625" style="29" bestFit="1" customWidth="1"/>
    <col min="14596" max="14596" width="20.5" style="29" customWidth="1"/>
    <col min="14597" max="14597" width="18" style="29" customWidth="1"/>
    <col min="14598" max="14598" width="24" style="29" customWidth="1"/>
    <col min="14599" max="14599" width="17.33203125" style="29" customWidth="1"/>
    <col min="14600" max="14600" width="17.5" style="29" customWidth="1"/>
    <col min="14601" max="14601" width="17" style="29" bestFit="1" customWidth="1"/>
    <col min="14602" max="14848" width="9.33203125" style="29"/>
    <col min="14849" max="14849" width="37.1640625" style="29" customWidth="1"/>
    <col min="14850" max="14850" width="70.5" style="29" customWidth="1"/>
    <col min="14851" max="14851" width="18.6640625" style="29" bestFit="1" customWidth="1"/>
    <col min="14852" max="14852" width="20.5" style="29" customWidth="1"/>
    <col min="14853" max="14853" width="18" style="29" customWidth="1"/>
    <col min="14854" max="14854" width="24" style="29" customWidth="1"/>
    <col min="14855" max="14855" width="17.33203125" style="29" customWidth="1"/>
    <col min="14856" max="14856" width="17.5" style="29" customWidth="1"/>
    <col min="14857" max="14857" width="17" style="29" bestFit="1" customWidth="1"/>
    <col min="14858" max="15104" width="9.33203125" style="29"/>
    <col min="15105" max="15105" width="37.1640625" style="29" customWidth="1"/>
    <col min="15106" max="15106" width="70.5" style="29" customWidth="1"/>
    <col min="15107" max="15107" width="18.6640625" style="29" bestFit="1" customWidth="1"/>
    <col min="15108" max="15108" width="20.5" style="29" customWidth="1"/>
    <col min="15109" max="15109" width="18" style="29" customWidth="1"/>
    <col min="15110" max="15110" width="24" style="29" customWidth="1"/>
    <col min="15111" max="15111" width="17.33203125" style="29" customWidth="1"/>
    <col min="15112" max="15112" width="17.5" style="29" customWidth="1"/>
    <col min="15113" max="15113" width="17" style="29" bestFit="1" customWidth="1"/>
    <col min="15114" max="15360" width="9.33203125" style="29"/>
    <col min="15361" max="15361" width="37.1640625" style="29" customWidth="1"/>
    <col min="15362" max="15362" width="70.5" style="29" customWidth="1"/>
    <col min="15363" max="15363" width="18.6640625" style="29" bestFit="1" customWidth="1"/>
    <col min="15364" max="15364" width="20.5" style="29" customWidth="1"/>
    <col min="15365" max="15365" width="18" style="29" customWidth="1"/>
    <col min="15366" max="15366" width="24" style="29" customWidth="1"/>
    <col min="15367" max="15367" width="17.33203125" style="29" customWidth="1"/>
    <col min="15368" max="15368" width="17.5" style="29" customWidth="1"/>
    <col min="15369" max="15369" width="17" style="29" bestFit="1" customWidth="1"/>
    <col min="15370" max="15616" width="9.33203125" style="29"/>
    <col min="15617" max="15617" width="37.1640625" style="29" customWidth="1"/>
    <col min="15618" max="15618" width="70.5" style="29" customWidth="1"/>
    <col min="15619" max="15619" width="18.6640625" style="29" bestFit="1" customWidth="1"/>
    <col min="15620" max="15620" width="20.5" style="29" customWidth="1"/>
    <col min="15621" max="15621" width="18" style="29" customWidth="1"/>
    <col min="15622" max="15622" width="24" style="29" customWidth="1"/>
    <col min="15623" max="15623" width="17.33203125" style="29" customWidth="1"/>
    <col min="15624" max="15624" width="17.5" style="29" customWidth="1"/>
    <col min="15625" max="15625" width="17" style="29" bestFit="1" customWidth="1"/>
    <col min="15626" max="15872" width="9.33203125" style="29"/>
    <col min="15873" max="15873" width="37.1640625" style="29" customWidth="1"/>
    <col min="15874" max="15874" width="70.5" style="29" customWidth="1"/>
    <col min="15875" max="15875" width="18.6640625" style="29" bestFit="1" customWidth="1"/>
    <col min="15876" max="15876" width="20.5" style="29" customWidth="1"/>
    <col min="15877" max="15877" width="18" style="29" customWidth="1"/>
    <col min="15878" max="15878" width="24" style="29" customWidth="1"/>
    <col min="15879" max="15879" width="17.33203125" style="29" customWidth="1"/>
    <col min="15880" max="15880" width="17.5" style="29" customWidth="1"/>
    <col min="15881" max="15881" width="17" style="29" bestFit="1" customWidth="1"/>
    <col min="15882" max="16128" width="9.33203125" style="29"/>
    <col min="16129" max="16129" width="37.1640625" style="29" customWidth="1"/>
    <col min="16130" max="16130" width="70.5" style="29" customWidth="1"/>
    <col min="16131" max="16131" width="18.6640625" style="29" bestFit="1" customWidth="1"/>
    <col min="16132" max="16132" width="20.5" style="29" customWidth="1"/>
    <col min="16133" max="16133" width="18" style="29" customWidth="1"/>
    <col min="16134" max="16134" width="24" style="29" customWidth="1"/>
    <col min="16135" max="16135" width="17.33203125" style="29" customWidth="1"/>
    <col min="16136" max="16136" width="17.5" style="29" customWidth="1"/>
    <col min="16137" max="16137" width="17" style="29" bestFit="1" customWidth="1"/>
    <col min="16138" max="16384" width="9.33203125" style="29"/>
  </cols>
  <sheetData>
    <row r="1" spans="1:9" ht="15.75">
      <c r="B1" s="30"/>
      <c r="C1" s="202" t="s">
        <v>327</v>
      </c>
      <c r="D1" s="203"/>
      <c r="E1" s="203"/>
      <c r="F1" s="31"/>
    </row>
    <row r="2" spans="1:9" ht="15.75">
      <c r="A2" s="32"/>
      <c r="B2" s="33"/>
      <c r="C2" s="203"/>
      <c r="D2" s="203"/>
      <c r="E2" s="203"/>
      <c r="F2" s="31"/>
    </row>
    <row r="3" spans="1:9" ht="15.75" customHeight="1">
      <c r="B3" s="33"/>
      <c r="C3" s="203"/>
      <c r="D3" s="203"/>
      <c r="E3" s="203"/>
      <c r="F3" s="31"/>
    </row>
    <row r="4" spans="1:9" ht="15.75">
      <c r="B4" s="32"/>
      <c r="C4" s="203"/>
      <c r="D4" s="203"/>
      <c r="E4" s="203"/>
      <c r="F4" s="31"/>
    </row>
    <row r="5" spans="1:9" ht="81.75" customHeight="1">
      <c r="B5" s="32"/>
      <c r="C5" s="203"/>
      <c r="D5" s="203"/>
      <c r="E5" s="203"/>
      <c r="F5" s="31"/>
    </row>
    <row r="6" spans="1:9" ht="12.75" customHeight="1">
      <c r="A6" s="34"/>
      <c r="B6" s="35"/>
      <c r="C6" s="35"/>
      <c r="D6" s="35"/>
      <c r="E6" s="35"/>
      <c r="F6" s="31"/>
    </row>
    <row r="7" spans="1:9" ht="66" customHeight="1">
      <c r="A7" s="207" t="s">
        <v>318</v>
      </c>
      <c r="B7" s="207"/>
      <c r="C7" s="207"/>
      <c r="D7" s="207"/>
      <c r="E7" s="207"/>
      <c r="F7" s="31"/>
    </row>
    <row r="8" spans="1:9">
      <c r="A8" s="36"/>
      <c r="B8" s="31"/>
      <c r="C8" s="31"/>
      <c r="D8" s="31"/>
      <c r="E8" s="31"/>
      <c r="F8" s="37"/>
    </row>
    <row r="9" spans="1:9" ht="36.75" customHeight="1">
      <c r="A9" s="204" t="s">
        <v>23</v>
      </c>
      <c r="B9" s="205" t="s">
        <v>24</v>
      </c>
      <c r="C9" s="204" t="s">
        <v>25</v>
      </c>
      <c r="D9" s="204"/>
      <c r="E9" s="204"/>
      <c r="F9" s="38"/>
      <c r="H9" s="39"/>
      <c r="I9" s="40"/>
    </row>
    <row r="10" spans="1:9" ht="36" customHeight="1">
      <c r="A10" s="204"/>
      <c r="B10" s="205"/>
      <c r="C10" s="41" t="s">
        <v>253</v>
      </c>
      <c r="D10" s="41" t="s">
        <v>299</v>
      </c>
      <c r="E10" s="41" t="s">
        <v>312</v>
      </c>
      <c r="F10" s="42"/>
      <c r="H10" s="40"/>
      <c r="I10" s="40"/>
    </row>
    <row r="11" spans="1:9" ht="15.75">
      <c r="A11" s="43" t="s">
        <v>8</v>
      </c>
      <c r="B11" s="44" t="s">
        <v>9</v>
      </c>
      <c r="C11" s="44" t="s">
        <v>10</v>
      </c>
      <c r="D11" s="44" t="s">
        <v>11</v>
      </c>
      <c r="E11" s="45">
        <v>5</v>
      </c>
      <c r="F11" s="42"/>
      <c r="H11" s="40"/>
      <c r="I11" s="40"/>
    </row>
    <row r="12" spans="1:9" ht="24">
      <c r="A12" s="111" t="s">
        <v>149</v>
      </c>
      <c r="B12" s="112" t="s">
        <v>150</v>
      </c>
      <c r="C12" s="125">
        <f>C13+C18+C23+C29+C39</f>
        <v>2.3900000001049193E-2</v>
      </c>
      <c r="D12" s="125">
        <f>D13+D18+D23+D29+D39</f>
        <v>-3.2170000000860455E-2</v>
      </c>
      <c r="E12" s="125">
        <f>E13+E18+E23+E29+E39</f>
        <v>-3.2169999999496213E-2</v>
      </c>
      <c r="F12" s="46"/>
      <c r="G12" s="46"/>
      <c r="H12" s="46"/>
    </row>
    <row r="13" spans="1:9" s="47" customFormat="1" ht="24" hidden="1">
      <c r="A13" s="113" t="s">
        <v>151</v>
      </c>
      <c r="B13" s="114" t="s">
        <v>152</v>
      </c>
      <c r="C13" s="126">
        <f>C14+C16</f>
        <v>0</v>
      </c>
      <c r="D13" s="126">
        <f t="shared" ref="D13:E13" si="0">D14+D16</f>
        <v>0</v>
      </c>
      <c r="E13" s="126">
        <f t="shared" si="0"/>
        <v>0</v>
      </c>
    </row>
    <row r="14" spans="1:9" s="47" customFormat="1" ht="24" hidden="1">
      <c r="A14" s="113" t="s">
        <v>153</v>
      </c>
      <c r="B14" s="115" t="s">
        <v>154</v>
      </c>
      <c r="C14" s="127">
        <f>C15</f>
        <v>0</v>
      </c>
      <c r="D14" s="127">
        <f t="shared" ref="D14:E14" si="1">D15</f>
        <v>0</v>
      </c>
      <c r="E14" s="127">
        <f t="shared" si="1"/>
        <v>0</v>
      </c>
      <c r="F14" s="48"/>
    </row>
    <row r="15" spans="1:9" s="47" customFormat="1" ht="24" hidden="1">
      <c r="A15" s="113" t="s">
        <v>188</v>
      </c>
      <c r="B15" s="115" t="s">
        <v>189</v>
      </c>
      <c r="C15" s="127"/>
      <c r="D15" s="127"/>
      <c r="E15" s="127"/>
      <c r="F15" s="48"/>
    </row>
    <row r="16" spans="1:9" s="47" customFormat="1" ht="24" hidden="1">
      <c r="A16" s="113" t="s">
        <v>155</v>
      </c>
      <c r="B16" s="115" t="s">
        <v>156</v>
      </c>
      <c r="C16" s="127">
        <f>C17</f>
        <v>0</v>
      </c>
      <c r="D16" s="127">
        <f t="shared" ref="D16:E16" si="2">D17</f>
        <v>0</v>
      </c>
      <c r="E16" s="127">
        <f t="shared" si="2"/>
        <v>0</v>
      </c>
    </row>
    <row r="17" spans="1:9" s="47" customFormat="1" ht="24" hidden="1">
      <c r="A17" s="113" t="s">
        <v>190</v>
      </c>
      <c r="B17" s="115" t="s">
        <v>191</v>
      </c>
      <c r="C17" s="127"/>
      <c r="D17" s="127"/>
      <c r="E17" s="127"/>
    </row>
    <row r="18" spans="1:9" s="47" customFormat="1" ht="22.5" hidden="1" customHeight="1">
      <c r="A18" s="111" t="s">
        <v>157</v>
      </c>
      <c r="B18" s="112" t="s">
        <v>144</v>
      </c>
      <c r="C18" s="126">
        <f>C19+C21</f>
        <v>0</v>
      </c>
      <c r="D18" s="126">
        <f t="shared" ref="D18:E18" si="3">D19+D21</f>
        <v>0</v>
      </c>
      <c r="E18" s="126">
        <f t="shared" si="3"/>
        <v>0</v>
      </c>
      <c r="F18" s="49"/>
    </row>
    <row r="19" spans="1:9" s="47" customFormat="1" ht="24" hidden="1">
      <c r="A19" s="113" t="s">
        <v>158</v>
      </c>
      <c r="B19" s="116" t="s">
        <v>159</v>
      </c>
      <c r="C19" s="127">
        <f>C20</f>
        <v>0</v>
      </c>
      <c r="D19" s="127">
        <f t="shared" ref="D19:E19" si="4">D20</f>
        <v>0</v>
      </c>
      <c r="E19" s="127">
        <f t="shared" si="4"/>
        <v>0</v>
      </c>
      <c r="F19" s="48"/>
    </row>
    <row r="20" spans="1:9" s="47" customFormat="1" ht="24" hidden="1">
      <c r="A20" s="113" t="s">
        <v>192</v>
      </c>
      <c r="B20" s="116" t="s">
        <v>193</v>
      </c>
      <c r="C20" s="127"/>
      <c r="D20" s="127"/>
      <c r="E20" s="127"/>
      <c r="F20" s="49"/>
    </row>
    <row r="21" spans="1:9" s="47" customFormat="1" ht="24" hidden="1">
      <c r="A21" s="113" t="s">
        <v>160</v>
      </c>
      <c r="B21" s="116" t="s">
        <v>161</v>
      </c>
      <c r="C21" s="127">
        <f>C22</f>
        <v>0</v>
      </c>
      <c r="D21" s="127">
        <f t="shared" ref="D21:E21" si="5">D22</f>
        <v>0</v>
      </c>
      <c r="E21" s="127">
        <f t="shared" si="5"/>
        <v>0</v>
      </c>
      <c r="F21" s="49"/>
    </row>
    <row r="22" spans="1:9" s="47" customFormat="1" ht="24" hidden="1">
      <c r="A22" s="117" t="s">
        <v>194</v>
      </c>
      <c r="B22" s="116" t="s">
        <v>195</v>
      </c>
      <c r="C22" s="127"/>
      <c r="D22" s="127"/>
      <c r="E22" s="127"/>
      <c r="F22" s="50"/>
      <c r="G22" s="51"/>
    </row>
    <row r="23" spans="1:9" ht="24" hidden="1">
      <c r="A23" s="111" t="s">
        <v>162</v>
      </c>
      <c r="B23" s="112" t="s">
        <v>163</v>
      </c>
      <c r="C23" s="128">
        <f>C24</f>
        <v>0</v>
      </c>
      <c r="D23" s="128">
        <f t="shared" ref="D23:E23" si="6">D24</f>
        <v>0</v>
      </c>
      <c r="E23" s="128">
        <f t="shared" si="6"/>
        <v>0</v>
      </c>
      <c r="F23" s="206"/>
      <c r="G23" s="206"/>
      <c r="H23" s="52"/>
      <c r="I23" s="53"/>
    </row>
    <row r="24" spans="1:9" ht="24" hidden="1">
      <c r="A24" s="113" t="s">
        <v>164</v>
      </c>
      <c r="B24" s="116" t="s">
        <v>196</v>
      </c>
      <c r="C24" s="129">
        <f>C25+C27</f>
        <v>0</v>
      </c>
      <c r="D24" s="129">
        <f t="shared" ref="D24:E24" si="7">D25+D27</f>
        <v>0</v>
      </c>
      <c r="E24" s="129">
        <f t="shared" si="7"/>
        <v>0</v>
      </c>
      <c r="F24" s="54"/>
      <c r="G24" s="54"/>
      <c r="H24" s="52"/>
      <c r="I24" s="53"/>
    </row>
    <row r="25" spans="1:9" ht="24" hidden="1">
      <c r="A25" s="113" t="s">
        <v>165</v>
      </c>
      <c r="B25" s="116" t="s">
        <v>197</v>
      </c>
      <c r="C25" s="129">
        <f>C26</f>
        <v>0</v>
      </c>
      <c r="D25" s="129">
        <f t="shared" ref="D25:E25" si="8">D26</f>
        <v>0</v>
      </c>
      <c r="E25" s="129">
        <f t="shared" si="8"/>
        <v>0</v>
      </c>
      <c r="F25" s="54"/>
      <c r="G25" s="54"/>
      <c r="H25" s="52"/>
      <c r="I25" s="53"/>
    </row>
    <row r="26" spans="1:9" ht="24" hidden="1">
      <c r="A26" s="113" t="s">
        <v>198</v>
      </c>
      <c r="B26" s="116" t="s">
        <v>199</v>
      </c>
      <c r="C26" s="129"/>
      <c r="D26" s="129"/>
      <c r="E26" s="129"/>
      <c r="F26" s="54"/>
      <c r="G26" s="54"/>
      <c r="H26" s="52"/>
      <c r="I26" s="53"/>
    </row>
    <row r="27" spans="1:9" ht="24" hidden="1">
      <c r="A27" s="113" t="s">
        <v>166</v>
      </c>
      <c r="B27" s="116" t="s">
        <v>200</v>
      </c>
      <c r="C27" s="127">
        <f>C28</f>
        <v>0</v>
      </c>
      <c r="D27" s="127">
        <f t="shared" ref="D27:E27" si="9">D28</f>
        <v>0</v>
      </c>
      <c r="E27" s="127">
        <f t="shared" si="9"/>
        <v>0</v>
      </c>
      <c r="F27" s="54"/>
      <c r="G27" s="54"/>
      <c r="H27" s="52"/>
      <c r="I27" s="53"/>
    </row>
    <row r="28" spans="1:9" ht="24" hidden="1">
      <c r="A28" s="113" t="s">
        <v>201</v>
      </c>
      <c r="B28" s="116" t="s">
        <v>202</v>
      </c>
      <c r="C28" s="130"/>
      <c r="D28" s="130"/>
      <c r="E28" s="130"/>
      <c r="F28" s="54"/>
      <c r="G28" s="54"/>
      <c r="H28" s="52"/>
      <c r="I28" s="53"/>
    </row>
    <row r="29" spans="1:9">
      <c r="A29" s="111" t="s">
        <v>167</v>
      </c>
      <c r="B29" s="112" t="s">
        <v>168</v>
      </c>
      <c r="C29" s="132">
        <f>C30+C35</f>
        <v>2.3900000001049193E-2</v>
      </c>
      <c r="D29" s="132">
        <f t="shared" ref="D29:E29" si="10">D30+D35</f>
        <v>-3.2170000000860455E-2</v>
      </c>
      <c r="E29" s="132">
        <f t="shared" si="10"/>
        <v>-3.2169999999496213E-2</v>
      </c>
      <c r="F29" s="56"/>
    </row>
    <row r="30" spans="1:9">
      <c r="A30" s="118" t="s">
        <v>169</v>
      </c>
      <c r="B30" s="119" t="s">
        <v>170</v>
      </c>
      <c r="C30" s="132">
        <f>C31</f>
        <v>-4202.5</v>
      </c>
      <c r="D30" s="132">
        <f t="shared" ref="D30:E30" si="11">D31</f>
        <v>-2669.1000000000004</v>
      </c>
      <c r="E30" s="132">
        <f t="shared" si="11"/>
        <v>-2875.2</v>
      </c>
    </row>
    <row r="31" spans="1:9" ht="12.75" customHeight="1">
      <c r="A31" s="117" t="s">
        <v>171</v>
      </c>
      <c r="B31" s="120" t="s">
        <v>172</v>
      </c>
      <c r="C31" s="131">
        <f>C32</f>
        <v>-4202.5</v>
      </c>
      <c r="D31" s="131">
        <f t="shared" ref="D31:E31" si="12">D32</f>
        <v>-2669.1000000000004</v>
      </c>
      <c r="E31" s="131">
        <f t="shared" si="12"/>
        <v>-2875.2</v>
      </c>
    </row>
    <row r="32" spans="1:9">
      <c r="A32" s="117" t="s">
        <v>173</v>
      </c>
      <c r="B32" s="120" t="s">
        <v>174</v>
      </c>
      <c r="C32" s="131">
        <f>C33</f>
        <v>-4202.5</v>
      </c>
      <c r="D32" s="131">
        <f t="shared" ref="D32:E32" si="13">D33</f>
        <v>-2669.1000000000004</v>
      </c>
      <c r="E32" s="131">
        <f t="shared" si="13"/>
        <v>-2875.2</v>
      </c>
    </row>
    <row r="33" spans="1:5">
      <c r="A33" s="210" t="s">
        <v>203</v>
      </c>
      <c r="B33" s="211" t="s">
        <v>204</v>
      </c>
      <c r="C33" s="208">
        <f>-'Приложение 1Сабанчеево'!C34</f>
        <v>-4202.5</v>
      </c>
      <c r="D33" s="208">
        <f>-'Приложение 1Сабанчеево'!D34</f>
        <v>-2669.1000000000004</v>
      </c>
      <c r="E33" s="208">
        <f>-'Приложение 1Сабанчеево'!E34</f>
        <v>-2875.2</v>
      </c>
    </row>
    <row r="34" spans="1:5">
      <c r="A34" s="210"/>
      <c r="B34" s="211"/>
      <c r="C34" s="209"/>
      <c r="D34" s="209"/>
      <c r="E34" s="209"/>
    </row>
    <row r="35" spans="1:5">
      <c r="A35" s="118" t="s">
        <v>175</v>
      </c>
      <c r="B35" s="119" t="s">
        <v>176</v>
      </c>
      <c r="C35" s="132">
        <f>C36</f>
        <v>4202.523900000001</v>
      </c>
      <c r="D35" s="132">
        <f t="shared" ref="D35:E37" si="14">D36</f>
        <v>2669.0678299999995</v>
      </c>
      <c r="E35" s="132">
        <f t="shared" si="14"/>
        <v>2875.1678300000003</v>
      </c>
    </row>
    <row r="36" spans="1:5">
      <c r="A36" s="118" t="s">
        <v>205</v>
      </c>
      <c r="B36" s="120" t="s">
        <v>177</v>
      </c>
      <c r="C36" s="133">
        <f>C37</f>
        <v>4202.523900000001</v>
      </c>
      <c r="D36" s="133">
        <f t="shared" si="14"/>
        <v>2669.0678299999995</v>
      </c>
      <c r="E36" s="133">
        <f t="shared" si="14"/>
        <v>2875.1678300000003</v>
      </c>
    </row>
    <row r="37" spans="1:5">
      <c r="A37" s="121" t="s">
        <v>178</v>
      </c>
      <c r="B37" s="122" t="s">
        <v>179</v>
      </c>
      <c r="C37" s="131">
        <f>C38</f>
        <v>4202.523900000001</v>
      </c>
      <c r="D37" s="131">
        <f t="shared" si="14"/>
        <v>2669.0678299999995</v>
      </c>
      <c r="E37" s="131">
        <f t="shared" si="14"/>
        <v>2875.1678300000003</v>
      </c>
    </row>
    <row r="38" spans="1:5">
      <c r="A38" s="117" t="s">
        <v>206</v>
      </c>
      <c r="B38" s="120" t="s">
        <v>207</v>
      </c>
      <c r="C38" s="131">
        <f>'Приложение 2 Сабанчеево'!J7-'Приложение 6 Сабанчеево'!C27</f>
        <v>4202.523900000001</v>
      </c>
      <c r="D38" s="131">
        <f>'Приложение 2 Сабанчеево'!K7-'Приложение 6 Сабанчеево'!D27</f>
        <v>2669.0678299999995</v>
      </c>
      <c r="E38" s="131">
        <f>'Приложение 2 Сабанчеево'!L7-'Приложение 6 Сабанчеево'!E27</f>
        <v>2875.1678300000003</v>
      </c>
    </row>
    <row r="39" spans="1:5" hidden="1">
      <c r="A39" s="111" t="s">
        <v>180</v>
      </c>
      <c r="B39" s="112" t="s">
        <v>181</v>
      </c>
      <c r="C39" s="132">
        <f>C40</f>
        <v>0</v>
      </c>
      <c r="D39" s="132">
        <f t="shared" ref="D39:E40" si="15">D40</f>
        <v>0</v>
      </c>
      <c r="E39" s="132">
        <f t="shared" si="15"/>
        <v>0</v>
      </c>
    </row>
    <row r="40" spans="1:5" hidden="1">
      <c r="A40" s="113" t="s">
        <v>182</v>
      </c>
      <c r="B40" s="112" t="s">
        <v>183</v>
      </c>
      <c r="C40" s="132">
        <f>C41</f>
        <v>0</v>
      </c>
      <c r="D40" s="132">
        <f t="shared" si="15"/>
        <v>0</v>
      </c>
      <c r="E40" s="132">
        <f t="shared" si="15"/>
        <v>0</v>
      </c>
    </row>
    <row r="41" spans="1:5" ht="24" hidden="1">
      <c r="A41" s="113" t="s">
        <v>184</v>
      </c>
      <c r="B41" s="116" t="s">
        <v>185</v>
      </c>
      <c r="C41" s="131">
        <v>0</v>
      </c>
      <c r="D41" s="131">
        <v>0</v>
      </c>
      <c r="E41" s="131">
        <v>0</v>
      </c>
    </row>
    <row r="42" spans="1:5" ht="60" hidden="1">
      <c r="A42" s="113" t="s">
        <v>208</v>
      </c>
      <c r="B42" s="116" t="s">
        <v>209</v>
      </c>
      <c r="C42" s="131">
        <v>0</v>
      </c>
      <c r="D42" s="131">
        <v>0</v>
      </c>
      <c r="E42" s="131">
        <v>0</v>
      </c>
    </row>
    <row r="43" spans="1:5" hidden="1">
      <c r="A43" s="123"/>
      <c r="B43" s="124" t="s">
        <v>186</v>
      </c>
      <c r="C43" s="131">
        <f>C19+C25</f>
        <v>0</v>
      </c>
      <c r="D43" s="131">
        <f t="shared" ref="D43:E43" si="16">D19+D25</f>
        <v>0</v>
      </c>
      <c r="E43" s="131">
        <f t="shared" si="16"/>
        <v>0</v>
      </c>
    </row>
    <row r="44" spans="1:5" hidden="1">
      <c r="A44" s="123"/>
      <c r="B44" s="124" t="s">
        <v>187</v>
      </c>
      <c r="C44" s="131"/>
      <c r="D44" s="131"/>
      <c r="E44" s="131"/>
    </row>
    <row r="45" spans="1:5">
      <c r="B45" s="56"/>
      <c r="D45" s="55"/>
    </row>
    <row r="46" spans="1:5">
      <c r="C46" s="57"/>
      <c r="D46" s="58"/>
    </row>
    <row r="47" spans="1:5">
      <c r="D47" s="55"/>
    </row>
    <row r="48" spans="1:5">
      <c r="D48" s="55"/>
    </row>
    <row r="49" spans="3:4">
      <c r="D49" s="55"/>
    </row>
    <row r="50" spans="3:4">
      <c r="D50" s="55"/>
    </row>
    <row r="51" spans="3:4">
      <c r="D51" s="55"/>
    </row>
    <row r="53" spans="3:4">
      <c r="C53" s="55"/>
    </row>
    <row r="54" spans="3:4">
      <c r="C54" s="55"/>
    </row>
  </sheetData>
  <mergeCells count="11">
    <mergeCell ref="C33:C34"/>
    <mergeCell ref="D33:D34"/>
    <mergeCell ref="E33:E34"/>
    <mergeCell ref="A33:A34"/>
    <mergeCell ref="B33:B34"/>
    <mergeCell ref="C1:E5"/>
    <mergeCell ref="A9:A10"/>
    <mergeCell ref="B9:B10"/>
    <mergeCell ref="C9:E9"/>
    <mergeCell ref="F23:G23"/>
    <mergeCell ref="A7:E7"/>
  </mergeCells>
  <conditionalFormatting sqref="A8">
    <cfRule type="expression" dxfId="2" priority="1" stopIfTrue="1">
      <formula>$F8&lt;&gt;""</formula>
    </cfRule>
  </conditionalFormatting>
  <conditionalFormatting sqref="A2 B1:C1 B2:B5">
    <cfRule type="expression" dxfId="1" priority="2" stopIfTrue="1">
      <formula>$G1&lt;&gt;""</formula>
    </cfRule>
  </conditionalFormatting>
  <pageMargins left="0.59055118110236227" right="0.31496062992125984" top="0.70866141732283472" bottom="0.19685039370078741" header="0.47244094488188981" footer="0.59055118110236227"/>
  <pageSetup paperSize="9" scale="63" fitToHeight="0" orientation="portrait" r:id="rId1"/>
  <headerFooter alignWithMargins="0">
    <oddHeader>&amp;R&amp;P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22"/>
  <sheetViews>
    <sheetView tabSelected="1" view="pageBreakPreview" zoomScaleNormal="100" workbookViewId="0">
      <selection activeCell="G6" sqref="G6"/>
    </sheetView>
  </sheetViews>
  <sheetFormatPr defaultRowHeight="12.75"/>
  <cols>
    <col min="1" max="1" width="6.1640625" style="59" customWidth="1"/>
    <col min="2" max="4" width="9.33203125" style="59"/>
    <col min="5" max="5" width="35.83203125" style="59" customWidth="1"/>
    <col min="6" max="6" width="16.1640625" style="59" customWidth="1"/>
    <col min="7" max="7" width="13.6640625" style="59" customWidth="1"/>
    <col min="8" max="8" width="6.6640625" style="59" customWidth="1"/>
    <col min="9" max="9" width="9.33203125" style="59"/>
    <col min="10" max="10" width="6.5" style="59" customWidth="1"/>
    <col min="11" max="256" width="9.33203125" style="59"/>
    <col min="257" max="257" width="6.1640625" style="59" customWidth="1"/>
    <col min="258" max="260" width="9.33203125" style="59"/>
    <col min="261" max="261" width="35.83203125" style="59" customWidth="1"/>
    <col min="262" max="262" width="19" style="59" customWidth="1"/>
    <col min="263" max="263" width="13.6640625" style="59" customWidth="1"/>
    <col min="264" max="264" width="7.83203125" style="59" customWidth="1"/>
    <col min="265" max="512" width="9.33203125" style="59"/>
    <col min="513" max="513" width="6.1640625" style="59" customWidth="1"/>
    <col min="514" max="516" width="9.33203125" style="59"/>
    <col min="517" max="517" width="35.83203125" style="59" customWidth="1"/>
    <col min="518" max="518" width="19" style="59" customWidth="1"/>
    <col min="519" max="519" width="13.6640625" style="59" customWidth="1"/>
    <col min="520" max="520" width="7.83203125" style="59" customWidth="1"/>
    <col min="521" max="768" width="9.33203125" style="59"/>
    <col min="769" max="769" width="6.1640625" style="59" customWidth="1"/>
    <col min="770" max="772" width="9.33203125" style="59"/>
    <col min="773" max="773" width="35.83203125" style="59" customWidth="1"/>
    <col min="774" max="774" width="19" style="59" customWidth="1"/>
    <col min="775" max="775" width="13.6640625" style="59" customWidth="1"/>
    <col min="776" max="776" width="7.83203125" style="59" customWidth="1"/>
    <col min="777" max="1024" width="9.33203125" style="59"/>
    <col min="1025" max="1025" width="6.1640625" style="59" customWidth="1"/>
    <col min="1026" max="1028" width="9.33203125" style="59"/>
    <col min="1029" max="1029" width="35.83203125" style="59" customWidth="1"/>
    <col min="1030" max="1030" width="19" style="59" customWidth="1"/>
    <col min="1031" max="1031" width="13.6640625" style="59" customWidth="1"/>
    <col min="1032" max="1032" width="7.83203125" style="59" customWidth="1"/>
    <col min="1033" max="1280" width="9.33203125" style="59"/>
    <col min="1281" max="1281" width="6.1640625" style="59" customWidth="1"/>
    <col min="1282" max="1284" width="9.33203125" style="59"/>
    <col min="1285" max="1285" width="35.83203125" style="59" customWidth="1"/>
    <col min="1286" max="1286" width="19" style="59" customWidth="1"/>
    <col min="1287" max="1287" width="13.6640625" style="59" customWidth="1"/>
    <col min="1288" max="1288" width="7.83203125" style="59" customWidth="1"/>
    <col min="1289" max="1536" width="9.33203125" style="59"/>
    <col min="1537" max="1537" width="6.1640625" style="59" customWidth="1"/>
    <col min="1538" max="1540" width="9.33203125" style="59"/>
    <col min="1541" max="1541" width="35.83203125" style="59" customWidth="1"/>
    <col min="1542" max="1542" width="19" style="59" customWidth="1"/>
    <col min="1543" max="1543" width="13.6640625" style="59" customWidth="1"/>
    <col min="1544" max="1544" width="7.83203125" style="59" customWidth="1"/>
    <col min="1545" max="1792" width="9.33203125" style="59"/>
    <col min="1793" max="1793" width="6.1640625" style="59" customWidth="1"/>
    <col min="1794" max="1796" width="9.33203125" style="59"/>
    <col min="1797" max="1797" width="35.83203125" style="59" customWidth="1"/>
    <col min="1798" max="1798" width="19" style="59" customWidth="1"/>
    <col min="1799" max="1799" width="13.6640625" style="59" customWidth="1"/>
    <col min="1800" max="1800" width="7.83203125" style="59" customWidth="1"/>
    <col min="1801" max="2048" width="9.33203125" style="59"/>
    <col min="2049" max="2049" width="6.1640625" style="59" customWidth="1"/>
    <col min="2050" max="2052" width="9.33203125" style="59"/>
    <col min="2053" max="2053" width="35.83203125" style="59" customWidth="1"/>
    <col min="2054" max="2054" width="19" style="59" customWidth="1"/>
    <col min="2055" max="2055" width="13.6640625" style="59" customWidth="1"/>
    <col min="2056" max="2056" width="7.83203125" style="59" customWidth="1"/>
    <col min="2057" max="2304" width="9.33203125" style="59"/>
    <col min="2305" max="2305" width="6.1640625" style="59" customWidth="1"/>
    <col min="2306" max="2308" width="9.33203125" style="59"/>
    <col min="2309" max="2309" width="35.83203125" style="59" customWidth="1"/>
    <col min="2310" max="2310" width="19" style="59" customWidth="1"/>
    <col min="2311" max="2311" width="13.6640625" style="59" customWidth="1"/>
    <col min="2312" max="2312" width="7.83203125" style="59" customWidth="1"/>
    <col min="2313" max="2560" width="9.33203125" style="59"/>
    <col min="2561" max="2561" width="6.1640625" style="59" customWidth="1"/>
    <col min="2562" max="2564" width="9.33203125" style="59"/>
    <col min="2565" max="2565" width="35.83203125" style="59" customWidth="1"/>
    <col min="2566" max="2566" width="19" style="59" customWidth="1"/>
    <col min="2567" max="2567" width="13.6640625" style="59" customWidth="1"/>
    <col min="2568" max="2568" width="7.83203125" style="59" customWidth="1"/>
    <col min="2569" max="2816" width="9.33203125" style="59"/>
    <col min="2817" max="2817" width="6.1640625" style="59" customWidth="1"/>
    <col min="2818" max="2820" width="9.33203125" style="59"/>
    <col min="2821" max="2821" width="35.83203125" style="59" customWidth="1"/>
    <col min="2822" max="2822" width="19" style="59" customWidth="1"/>
    <col min="2823" max="2823" width="13.6640625" style="59" customWidth="1"/>
    <col min="2824" max="2824" width="7.83203125" style="59" customWidth="1"/>
    <col min="2825" max="3072" width="9.33203125" style="59"/>
    <col min="3073" max="3073" width="6.1640625" style="59" customWidth="1"/>
    <col min="3074" max="3076" width="9.33203125" style="59"/>
    <col min="3077" max="3077" width="35.83203125" style="59" customWidth="1"/>
    <col min="3078" max="3078" width="19" style="59" customWidth="1"/>
    <col min="3079" max="3079" width="13.6640625" style="59" customWidth="1"/>
    <col min="3080" max="3080" width="7.83203125" style="59" customWidth="1"/>
    <col min="3081" max="3328" width="9.33203125" style="59"/>
    <col min="3329" max="3329" width="6.1640625" style="59" customWidth="1"/>
    <col min="3330" max="3332" width="9.33203125" style="59"/>
    <col min="3333" max="3333" width="35.83203125" style="59" customWidth="1"/>
    <col min="3334" max="3334" width="19" style="59" customWidth="1"/>
    <col min="3335" max="3335" width="13.6640625" style="59" customWidth="1"/>
    <col min="3336" max="3336" width="7.83203125" style="59" customWidth="1"/>
    <col min="3337" max="3584" width="9.33203125" style="59"/>
    <col min="3585" max="3585" width="6.1640625" style="59" customWidth="1"/>
    <col min="3586" max="3588" width="9.33203125" style="59"/>
    <col min="3589" max="3589" width="35.83203125" style="59" customWidth="1"/>
    <col min="3590" max="3590" width="19" style="59" customWidth="1"/>
    <col min="3591" max="3591" width="13.6640625" style="59" customWidth="1"/>
    <col min="3592" max="3592" width="7.83203125" style="59" customWidth="1"/>
    <col min="3593" max="3840" width="9.33203125" style="59"/>
    <col min="3841" max="3841" width="6.1640625" style="59" customWidth="1"/>
    <col min="3842" max="3844" width="9.33203125" style="59"/>
    <col min="3845" max="3845" width="35.83203125" style="59" customWidth="1"/>
    <col min="3846" max="3846" width="19" style="59" customWidth="1"/>
    <col min="3847" max="3847" width="13.6640625" style="59" customWidth="1"/>
    <col min="3848" max="3848" width="7.83203125" style="59" customWidth="1"/>
    <col min="3849" max="4096" width="9.33203125" style="59"/>
    <col min="4097" max="4097" width="6.1640625" style="59" customWidth="1"/>
    <col min="4098" max="4100" width="9.33203125" style="59"/>
    <col min="4101" max="4101" width="35.83203125" style="59" customWidth="1"/>
    <col min="4102" max="4102" width="19" style="59" customWidth="1"/>
    <col min="4103" max="4103" width="13.6640625" style="59" customWidth="1"/>
    <col min="4104" max="4104" width="7.83203125" style="59" customWidth="1"/>
    <col min="4105" max="4352" width="9.33203125" style="59"/>
    <col min="4353" max="4353" width="6.1640625" style="59" customWidth="1"/>
    <col min="4354" max="4356" width="9.33203125" style="59"/>
    <col min="4357" max="4357" width="35.83203125" style="59" customWidth="1"/>
    <col min="4358" max="4358" width="19" style="59" customWidth="1"/>
    <col min="4359" max="4359" width="13.6640625" style="59" customWidth="1"/>
    <col min="4360" max="4360" width="7.83203125" style="59" customWidth="1"/>
    <col min="4361" max="4608" width="9.33203125" style="59"/>
    <col min="4609" max="4609" width="6.1640625" style="59" customWidth="1"/>
    <col min="4610" max="4612" width="9.33203125" style="59"/>
    <col min="4613" max="4613" width="35.83203125" style="59" customWidth="1"/>
    <col min="4614" max="4614" width="19" style="59" customWidth="1"/>
    <col min="4615" max="4615" width="13.6640625" style="59" customWidth="1"/>
    <col min="4616" max="4616" width="7.83203125" style="59" customWidth="1"/>
    <col min="4617" max="4864" width="9.33203125" style="59"/>
    <col min="4865" max="4865" width="6.1640625" style="59" customWidth="1"/>
    <col min="4866" max="4868" width="9.33203125" style="59"/>
    <col min="4869" max="4869" width="35.83203125" style="59" customWidth="1"/>
    <col min="4870" max="4870" width="19" style="59" customWidth="1"/>
    <col min="4871" max="4871" width="13.6640625" style="59" customWidth="1"/>
    <col min="4872" max="4872" width="7.83203125" style="59" customWidth="1"/>
    <col min="4873" max="5120" width="9.33203125" style="59"/>
    <col min="5121" max="5121" width="6.1640625" style="59" customWidth="1"/>
    <col min="5122" max="5124" width="9.33203125" style="59"/>
    <col min="5125" max="5125" width="35.83203125" style="59" customWidth="1"/>
    <col min="5126" max="5126" width="19" style="59" customWidth="1"/>
    <col min="5127" max="5127" width="13.6640625" style="59" customWidth="1"/>
    <col min="5128" max="5128" width="7.83203125" style="59" customWidth="1"/>
    <col min="5129" max="5376" width="9.33203125" style="59"/>
    <col min="5377" max="5377" width="6.1640625" style="59" customWidth="1"/>
    <col min="5378" max="5380" width="9.33203125" style="59"/>
    <col min="5381" max="5381" width="35.83203125" style="59" customWidth="1"/>
    <col min="5382" max="5382" width="19" style="59" customWidth="1"/>
    <col min="5383" max="5383" width="13.6640625" style="59" customWidth="1"/>
    <col min="5384" max="5384" width="7.83203125" style="59" customWidth="1"/>
    <col min="5385" max="5632" width="9.33203125" style="59"/>
    <col min="5633" max="5633" width="6.1640625" style="59" customWidth="1"/>
    <col min="5634" max="5636" width="9.33203125" style="59"/>
    <col min="5637" max="5637" width="35.83203125" style="59" customWidth="1"/>
    <col min="5638" max="5638" width="19" style="59" customWidth="1"/>
    <col min="5639" max="5639" width="13.6640625" style="59" customWidth="1"/>
    <col min="5640" max="5640" width="7.83203125" style="59" customWidth="1"/>
    <col min="5641" max="5888" width="9.33203125" style="59"/>
    <col min="5889" max="5889" width="6.1640625" style="59" customWidth="1"/>
    <col min="5890" max="5892" width="9.33203125" style="59"/>
    <col min="5893" max="5893" width="35.83203125" style="59" customWidth="1"/>
    <col min="5894" max="5894" width="19" style="59" customWidth="1"/>
    <col min="5895" max="5895" width="13.6640625" style="59" customWidth="1"/>
    <col min="5896" max="5896" width="7.83203125" style="59" customWidth="1"/>
    <col min="5897" max="6144" width="9.33203125" style="59"/>
    <col min="6145" max="6145" width="6.1640625" style="59" customWidth="1"/>
    <col min="6146" max="6148" width="9.33203125" style="59"/>
    <col min="6149" max="6149" width="35.83203125" style="59" customWidth="1"/>
    <col min="6150" max="6150" width="19" style="59" customWidth="1"/>
    <col min="6151" max="6151" width="13.6640625" style="59" customWidth="1"/>
    <col min="6152" max="6152" width="7.83203125" style="59" customWidth="1"/>
    <col min="6153" max="6400" width="9.33203125" style="59"/>
    <col min="6401" max="6401" width="6.1640625" style="59" customWidth="1"/>
    <col min="6402" max="6404" width="9.33203125" style="59"/>
    <col min="6405" max="6405" width="35.83203125" style="59" customWidth="1"/>
    <col min="6406" max="6406" width="19" style="59" customWidth="1"/>
    <col min="6407" max="6407" width="13.6640625" style="59" customWidth="1"/>
    <col min="6408" max="6408" width="7.83203125" style="59" customWidth="1"/>
    <col min="6409" max="6656" width="9.33203125" style="59"/>
    <col min="6657" max="6657" width="6.1640625" style="59" customWidth="1"/>
    <col min="6658" max="6660" width="9.33203125" style="59"/>
    <col min="6661" max="6661" width="35.83203125" style="59" customWidth="1"/>
    <col min="6662" max="6662" width="19" style="59" customWidth="1"/>
    <col min="6663" max="6663" width="13.6640625" style="59" customWidth="1"/>
    <col min="6664" max="6664" width="7.83203125" style="59" customWidth="1"/>
    <col min="6665" max="6912" width="9.33203125" style="59"/>
    <col min="6913" max="6913" width="6.1640625" style="59" customWidth="1"/>
    <col min="6914" max="6916" width="9.33203125" style="59"/>
    <col min="6917" max="6917" width="35.83203125" style="59" customWidth="1"/>
    <col min="6918" max="6918" width="19" style="59" customWidth="1"/>
    <col min="6919" max="6919" width="13.6640625" style="59" customWidth="1"/>
    <col min="6920" max="6920" width="7.83203125" style="59" customWidth="1"/>
    <col min="6921" max="7168" width="9.33203125" style="59"/>
    <col min="7169" max="7169" width="6.1640625" style="59" customWidth="1"/>
    <col min="7170" max="7172" width="9.33203125" style="59"/>
    <col min="7173" max="7173" width="35.83203125" style="59" customWidth="1"/>
    <col min="7174" max="7174" width="19" style="59" customWidth="1"/>
    <col min="7175" max="7175" width="13.6640625" style="59" customWidth="1"/>
    <col min="7176" max="7176" width="7.83203125" style="59" customWidth="1"/>
    <col min="7177" max="7424" width="9.33203125" style="59"/>
    <col min="7425" max="7425" width="6.1640625" style="59" customWidth="1"/>
    <col min="7426" max="7428" width="9.33203125" style="59"/>
    <col min="7429" max="7429" width="35.83203125" style="59" customWidth="1"/>
    <col min="7430" max="7430" width="19" style="59" customWidth="1"/>
    <col min="7431" max="7431" width="13.6640625" style="59" customWidth="1"/>
    <col min="7432" max="7432" width="7.83203125" style="59" customWidth="1"/>
    <col min="7433" max="7680" width="9.33203125" style="59"/>
    <col min="7681" max="7681" width="6.1640625" style="59" customWidth="1"/>
    <col min="7682" max="7684" width="9.33203125" style="59"/>
    <col min="7685" max="7685" width="35.83203125" style="59" customWidth="1"/>
    <col min="7686" max="7686" width="19" style="59" customWidth="1"/>
    <col min="7687" max="7687" width="13.6640625" style="59" customWidth="1"/>
    <col min="7688" max="7688" width="7.83203125" style="59" customWidth="1"/>
    <col min="7689" max="7936" width="9.33203125" style="59"/>
    <col min="7937" max="7937" width="6.1640625" style="59" customWidth="1"/>
    <col min="7938" max="7940" width="9.33203125" style="59"/>
    <col min="7941" max="7941" width="35.83203125" style="59" customWidth="1"/>
    <col min="7942" max="7942" width="19" style="59" customWidth="1"/>
    <col min="7943" max="7943" width="13.6640625" style="59" customWidth="1"/>
    <col min="7944" max="7944" width="7.83203125" style="59" customWidth="1"/>
    <col min="7945" max="8192" width="9.33203125" style="59"/>
    <col min="8193" max="8193" width="6.1640625" style="59" customWidth="1"/>
    <col min="8194" max="8196" width="9.33203125" style="59"/>
    <col min="8197" max="8197" width="35.83203125" style="59" customWidth="1"/>
    <col min="8198" max="8198" width="19" style="59" customWidth="1"/>
    <col min="8199" max="8199" width="13.6640625" style="59" customWidth="1"/>
    <col min="8200" max="8200" width="7.83203125" style="59" customWidth="1"/>
    <col min="8201" max="8448" width="9.33203125" style="59"/>
    <col min="8449" max="8449" width="6.1640625" style="59" customWidth="1"/>
    <col min="8450" max="8452" width="9.33203125" style="59"/>
    <col min="8453" max="8453" width="35.83203125" style="59" customWidth="1"/>
    <col min="8454" max="8454" width="19" style="59" customWidth="1"/>
    <col min="8455" max="8455" width="13.6640625" style="59" customWidth="1"/>
    <col min="8456" max="8456" width="7.83203125" style="59" customWidth="1"/>
    <col min="8457" max="8704" width="9.33203125" style="59"/>
    <col min="8705" max="8705" width="6.1640625" style="59" customWidth="1"/>
    <col min="8706" max="8708" width="9.33203125" style="59"/>
    <col min="8709" max="8709" width="35.83203125" style="59" customWidth="1"/>
    <col min="8710" max="8710" width="19" style="59" customWidth="1"/>
    <col min="8711" max="8711" width="13.6640625" style="59" customWidth="1"/>
    <col min="8712" max="8712" width="7.83203125" style="59" customWidth="1"/>
    <col min="8713" max="8960" width="9.33203125" style="59"/>
    <col min="8961" max="8961" width="6.1640625" style="59" customWidth="1"/>
    <col min="8962" max="8964" width="9.33203125" style="59"/>
    <col min="8965" max="8965" width="35.83203125" style="59" customWidth="1"/>
    <col min="8966" max="8966" width="19" style="59" customWidth="1"/>
    <col min="8967" max="8967" width="13.6640625" style="59" customWidth="1"/>
    <col min="8968" max="8968" width="7.83203125" style="59" customWidth="1"/>
    <col min="8969" max="9216" width="9.33203125" style="59"/>
    <col min="9217" max="9217" width="6.1640625" style="59" customWidth="1"/>
    <col min="9218" max="9220" width="9.33203125" style="59"/>
    <col min="9221" max="9221" width="35.83203125" style="59" customWidth="1"/>
    <col min="9222" max="9222" width="19" style="59" customWidth="1"/>
    <col min="9223" max="9223" width="13.6640625" style="59" customWidth="1"/>
    <col min="9224" max="9224" width="7.83203125" style="59" customWidth="1"/>
    <col min="9225" max="9472" width="9.33203125" style="59"/>
    <col min="9473" max="9473" width="6.1640625" style="59" customWidth="1"/>
    <col min="9474" max="9476" width="9.33203125" style="59"/>
    <col min="9477" max="9477" width="35.83203125" style="59" customWidth="1"/>
    <col min="9478" max="9478" width="19" style="59" customWidth="1"/>
    <col min="9479" max="9479" width="13.6640625" style="59" customWidth="1"/>
    <col min="9480" max="9480" width="7.83203125" style="59" customWidth="1"/>
    <col min="9481" max="9728" width="9.33203125" style="59"/>
    <col min="9729" max="9729" width="6.1640625" style="59" customWidth="1"/>
    <col min="9730" max="9732" width="9.33203125" style="59"/>
    <col min="9733" max="9733" width="35.83203125" style="59" customWidth="1"/>
    <col min="9734" max="9734" width="19" style="59" customWidth="1"/>
    <col min="9735" max="9735" width="13.6640625" style="59" customWidth="1"/>
    <col min="9736" max="9736" width="7.83203125" style="59" customWidth="1"/>
    <col min="9737" max="9984" width="9.33203125" style="59"/>
    <col min="9985" max="9985" width="6.1640625" style="59" customWidth="1"/>
    <col min="9986" max="9988" width="9.33203125" style="59"/>
    <col min="9989" max="9989" width="35.83203125" style="59" customWidth="1"/>
    <col min="9990" max="9990" width="19" style="59" customWidth="1"/>
    <col min="9991" max="9991" width="13.6640625" style="59" customWidth="1"/>
    <col min="9992" max="9992" width="7.83203125" style="59" customWidth="1"/>
    <col min="9993" max="10240" width="9.33203125" style="59"/>
    <col min="10241" max="10241" width="6.1640625" style="59" customWidth="1"/>
    <col min="10242" max="10244" width="9.33203125" style="59"/>
    <col min="10245" max="10245" width="35.83203125" style="59" customWidth="1"/>
    <col min="10246" max="10246" width="19" style="59" customWidth="1"/>
    <col min="10247" max="10247" width="13.6640625" style="59" customWidth="1"/>
    <col min="10248" max="10248" width="7.83203125" style="59" customWidth="1"/>
    <col min="10249" max="10496" width="9.33203125" style="59"/>
    <col min="10497" max="10497" width="6.1640625" style="59" customWidth="1"/>
    <col min="10498" max="10500" width="9.33203125" style="59"/>
    <col min="10501" max="10501" width="35.83203125" style="59" customWidth="1"/>
    <col min="10502" max="10502" width="19" style="59" customWidth="1"/>
    <col min="10503" max="10503" width="13.6640625" style="59" customWidth="1"/>
    <col min="10504" max="10504" width="7.83203125" style="59" customWidth="1"/>
    <col min="10505" max="10752" width="9.33203125" style="59"/>
    <col min="10753" max="10753" width="6.1640625" style="59" customWidth="1"/>
    <col min="10754" max="10756" width="9.33203125" style="59"/>
    <col min="10757" max="10757" width="35.83203125" style="59" customWidth="1"/>
    <col min="10758" max="10758" width="19" style="59" customWidth="1"/>
    <col min="10759" max="10759" width="13.6640625" style="59" customWidth="1"/>
    <col min="10760" max="10760" width="7.83203125" style="59" customWidth="1"/>
    <col min="10761" max="11008" width="9.33203125" style="59"/>
    <col min="11009" max="11009" width="6.1640625" style="59" customWidth="1"/>
    <col min="11010" max="11012" width="9.33203125" style="59"/>
    <col min="11013" max="11013" width="35.83203125" style="59" customWidth="1"/>
    <col min="11014" max="11014" width="19" style="59" customWidth="1"/>
    <col min="11015" max="11015" width="13.6640625" style="59" customWidth="1"/>
    <col min="11016" max="11016" width="7.83203125" style="59" customWidth="1"/>
    <col min="11017" max="11264" width="9.33203125" style="59"/>
    <col min="11265" max="11265" width="6.1640625" style="59" customWidth="1"/>
    <col min="11266" max="11268" width="9.33203125" style="59"/>
    <col min="11269" max="11269" width="35.83203125" style="59" customWidth="1"/>
    <col min="11270" max="11270" width="19" style="59" customWidth="1"/>
    <col min="11271" max="11271" width="13.6640625" style="59" customWidth="1"/>
    <col min="11272" max="11272" width="7.83203125" style="59" customWidth="1"/>
    <col min="11273" max="11520" width="9.33203125" style="59"/>
    <col min="11521" max="11521" width="6.1640625" style="59" customWidth="1"/>
    <col min="11522" max="11524" width="9.33203125" style="59"/>
    <col min="11525" max="11525" width="35.83203125" style="59" customWidth="1"/>
    <col min="11526" max="11526" width="19" style="59" customWidth="1"/>
    <col min="11527" max="11527" width="13.6640625" style="59" customWidth="1"/>
    <col min="11528" max="11528" width="7.83203125" style="59" customWidth="1"/>
    <col min="11529" max="11776" width="9.33203125" style="59"/>
    <col min="11777" max="11777" width="6.1640625" style="59" customWidth="1"/>
    <col min="11778" max="11780" width="9.33203125" style="59"/>
    <col min="11781" max="11781" width="35.83203125" style="59" customWidth="1"/>
    <col min="11782" max="11782" width="19" style="59" customWidth="1"/>
    <col min="11783" max="11783" width="13.6640625" style="59" customWidth="1"/>
    <col min="11784" max="11784" width="7.83203125" style="59" customWidth="1"/>
    <col min="11785" max="12032" width="9.33203125" style="59"/>
    <col min="12033" max="12033" width="6.1640625" style="59" customWidth="1"/>
    <col min="12034" max="12036" width="9.33203125" style="59"/>
    <col min="12037" max="12037" width="35.83203125" style="59" customWidth="1"/>
    <col min="12038" max="12038" width="19" style="59" customWidth="1"/>
    <col min="12039" max="12039" width="13.6640625" style="59" customWidth="1"/>
    <col min="12040" max="12040" width="7.83203125" style="59" customWidth="1"/>
    <col min="12041" max="12288" width="9.33203125" style="59"/>
    <col min="12289" max="12289" width="6.1640625" style="59" customWidth="1"/>
    <col min="12290" max="12292" width="9.33203125" style="59"/>
    <col min="12293" max="12293" width="35.83203125" style="59" customWidth="1"/>
    <col min="12294" max="12294" width="19" style="59" customWidth="1"/>
    <col min="12295" max="12295" width="13.6640625" style="59" customWidth="1"/>
    <col min="12296" max="12296" width="7.83203125" style="59" customWidth="1"/>
    <col min="12297" max="12544" width="9.33203125" style="59"/>
    <col min="12545" max="12545" width="6.1640625" style="59" customWidth="1"/>
    <col min="12546" max="12548" width="9.33203125" style="59"/>
    <col min="12549" max="12549" width="35.83203125" style="59" customWidth="1"/>
    <col min="12550" max="12550" width="19" style="59" customWidth="1"/>
    <col min="12551" max="12551" width="13.6640625" style="59" customWidth="1"/>
    <col min="12552" max="12552" width="7.83203125" style="59" customWidth="1"/>
    <col min="12553" max="12800" width="9.33203125" style="59"/>
    <col min="12801" max="12801" width="6.1640625" style="59" customWidth="1"/>
    <col min="12802" max="12804" width="9.33203125" style="59"/>
    <col min="12805" max="12805" width="35.83203125" style="59" customWidth="1"/>
    <col min="12806" max="12806" width="19" style="59" customWidth="1"/>
    <col min="12807" max="12807" width="13.6640625" style="59" customWidth="1"/>
    <col min="12808" max="12808" width="7.83203125" style="59" customWidth="1"/>
    <col min="12809" max="13056" width="9.33203125" style="59"/>
    <col min="13057" max="13057" width="6.1640625" style="59" customWidth="1"/>
    <col min="13058" max="13060" width="9.33203125" style="59"/>
    <col min="13061" max="13061" width="35.83203125" style="59" customWidth="1"/>
    <col min="13062" max="13062" width="19" style="59" customWidth="1"/>
    <col min="13063" max="13063" width="13.6640625" style="59" customWidth="1"/>
    <col min="13064" max="13064" width="7.83203125" style="59" customWidth="1"/>
    <col min="13065" max="13312" width="9.33203125" style="59"/>
    <col min="13313" max="13313" width="6.1640625" style="59" customWidth="1"/>
    <col min="13314" max="13316" width="9.33203125" style="59"/>
    <col min="13317" max="13317" width="35.83203125" style="59" customWidth="1"/>
    <col min="13318" max="13318" width="19" style="59" customWidth="1"/>
    <col min="13319" max="13319" width="13.6640625" style="59" customWidth="1"/>
    <col min="13320" max="13320" width="7.83203125" style="59" customWidth="1"/>
    <col min="13321" max="13568" width="9.33203125" style="59"/>
    <col min="13569" max="13569" width="6.1640625" style="59" customWidth="1"/>
    <col min="13570" max="13572" width="9.33203125" style="59"/>
    <col min="13573" max="13573" width="35.83203125" style="59" customWidth="1"/>
    <col min="13574" max="13574" width="19" style="59" customWidth="1"/>
    <col min="13575" max="13575" width="13.6640625" style="59" customWidth="1"/>
    <col min="13576" max="13576" width="7.83203125" style="59" customWidth="1"/>
    <col min="13577" max="13824" width="9.33203125" style="59"/>
    <col min="13825" max="13825" width="6.1640625" style="59" customWidth="1"/>
    <col min="13826" max="13828" width="9.33203125" style="59"/>
    <col min="13829" max="13829" width="35.83203125" style="59" customWidth="1"/>
    <col min="13830" max="13830" width="19" style="59" customWidth="1"/>
    <col min="13831" max="13831" width="13.6640625" style="59" customWidth="1"/>
    <col min="13832" max="13832" width="7.83203125" style="59" customWidth="1"/>
    <col min="13833" max="14080" width="9.33203125" style="59"/>
    <col min="14081" max="14081" width="6.1640625" style="59" customWidth="1"/>
    <col min="14082" max="14084" width="9.33203125" style="59"/>
    <col min="14085" max="14085" width="35.83203125" style="59" customWidth="1"/>
    <col min="14086" max="14086" width="19" style="59" customWidth="1"/>
    <col min="14087" max="14087" width="13.6640625" style="59" customWidth="1"/>
    <col min="14088" max="14088" width="7.83203125" style="59" customWidth="1"/>
    <col min="14089" max="14336" width="9.33203125" style="59"/>
    <col min="14337" max="14337" width="6.1640625" style="59" customWidth="1"/>
    <col min="14338" max="14340" width="9.33203125" style="59"/>
    <col min="14341" max="14341" width="35.83203125" style="59" customWidth="1"/>
    <col min="14342" max="14342" width="19" style="59" customWidth="1"/>
    <col min="14343" max="14343" width="13.6640625" style="59" customWidth="1"/>
    <col min="14344" max="14344" width="7.83203125" style="59" customWidth="1"/>
    <col min="14345" max="14592" width="9.33203125" style="59"/>
    <col min="14593" max="14593" width="6.1640625" style="59" customWidth="1"/>
    <col min="14594" max="14596" width="9.33203125" style="59"/>
    <col min="14597" max="14597" width="35.83203125" style="59" customWidth="1"/>
    <col min="14598" max="14598" width="19" style="59" customWidth="1"/>
    <col min="14599" max="14599" width="13.6640625" style="59" customWidth="1"/>
    <col min="14600" max="14600" width="7.83203125" style="59" customWidth="1"/>
    <col min="14601" max="14848" width="9.33203125" style="59"/>
    <col min="14849" max="14849" width="6.1640625" style="59" customWidth="1"/>
    <col min="14850" max="14852" width="9.33203125" style="59"/>
    <col min="14853" max="14853" width="35.83203125" style="59" customWidth="1"/>
    <col min="14854" max="14854" width="19" style="59" customWidth="1"/>
    <col min="14855" max="14855" width="13.6640625" style="59" customWidth="1"/>
    <col min="14856" max="14856" width="7.83203125" style="59" customWidth="1"/>
    <col min="14857" max="15104" width="9.33203125" style="59"/>
    <col min="15105" max="15105" width="6.1640625" style="59" customWidth="1"/>
    <col min="15106" max="15108" width="9.33203125" style="59"/>
    <col min="15109" max="15109" width="35.83203125" style="59" customWidth="1"/>
    <col min="15110" max="15110" width="19" style="59" customWidth="1"/>
    <col min="15111" max="15111" width="13.6640625" style="59" customWidth="1"/>
    <col min="15112" max="15112" width="7.83203125" style="59" customWidth="1"/>
    <col min="15113" max="15360" width="9.33203125" style="59"/>
    <col min="15361" max="15361" width="6.1640625" style="59" customWidth="1"/>
    <col min="15362" max="15364" width="9.33203125" style="59"/>
    <col min="15365" max="15365" width="35.83203125" style="59" customWidth="1"/>
    <col min="15366" max="15366" width="19" style="59" customWidth="1"/>
    <col min="15367" max="15367" width="13.6640625" style="59" customWidth="1"/>
    <col min="15368" max="15368" width="7.83203125" style="59" customWidth="1"/>
    <col min="15369" max="15616" width="9.33203125" style="59"/>
    <col min="15617" max="15617" width="6.1640625" style="59" customWidth="1"/>
    <col min="15618" max="15620" width="9.33203125" style="59"/>
    <col min="15621" max="15621" width="35.83203125" style="59" customWidth="1"/>
    <col min="15622" max="15622" width="19" style="59" customWidth="1"/>
    <col min="15623" max="15623" width="13.6640625" style="59" customWidth="1"/>
    <col min="15624" max="15624" width="7.83203125" style="59" customWidth="1"/>
    <col min="15625" max="15872" width="9.33203125" style="59"/>
    <col min="15873" max="15873" width="6.1640625" style="59" customWidth="1"/>
    <col min="15874" max="15876" width="9.33203125" style="59"/>
    <col min="15877" max="15877" width="35.83203125" style="59" customWidth="1"/>
    <col min="15878" max="15878" width="19" style="59" customWidth="1"/>
    <col min="15879" max="15879" width="13.6640625" style="59" customWidth="1"/>
    <col min="15880" max="15880" width="7.83203125" style="59" customWidth="1"/>
    <col min="15881" max="16128" width="9.33203125" style="59"/>
    <col min="16129" max="16129" width="6.1640625" style="59" customWidth="1"/>
    <col min="16130" max="16132" width="9.33203125" style="59"/>
    <col min="16133" max="16133" width="35.83203125" style="59" customWidth="1"/>
    <col min="16134" max="16134" width="19" style="59" customWidth="1"/>
    <col min="16135" max="16135" width="13.6640625" style="59" customWidth="1"/>
    <col min="16136" max="16136" width="7.83203125" style="59" customWidth="1"/>
    <col min="16137" max="16384" width="9.33203125" style="59"/>
  </cols>
  <sheetData>
    <row r="1" spans="1:13" ht="21" customHeight="1">
      <c r="B1" s="30"/>
      <c r="C1" s="30"/>
      <c r="D1" s="30"/>
      <c r="E1" s="30"/>
      <c r="F1" s="216" t="s">
        <v>328</v>
      </c>
      <c r="G1" s="216"/>
      <c r="H1" s="216"/>
      <c r="I1" s="216"/>
      <c r="J1" s="216"/>
    </row>
    <row r="2" spans="1:13" ht="22.5" customHeight="1">
      <c r="B2" s="30"/>
      <c r="C2" s="30"/>
      <c r="D2" s="30"/>
      <c r="E2" s="30"/>
      <c r="F2" s="216"/>
      <c r="G2" s="216"/>
      <c r="H2" s="216"/>
      <c r="I2" s="216"/>
      <c r="J2" s="216"/>
    </row>
    <row r="3" spans="1:13" ht="24.75" customHeight="1">
      <c r="B3" s="30"/>
      <c r="C3" s="30"/>
      <c r="D3" s="30"/>
      <c r="E3" s="30"/>
      <c r="F3" s="216"/>
      <c r="G3" s="216"/>
      <c r="H3" s="216"/>
      <c r="I3" s="216"/>
      <c r="J3" s="216"/>
    </row>
    <row r="4" spans="1:13" ht="14.25" customHeight="1">
      <c r="B4" s="30"/>
      <c r="C4" s="30"/>
      <c r="D4" s="30"/>
      <c r="E4" s="30"/>
      <c r="F4" s="216"/>
      <c r="G4" s="216"/>
      <c r="H4" s="216"/>
      <c r="I4" s="216"/>
      <c r="J4" s="216"/>
    </row>
    <row r="5" spans="1:13" ht="12" hidden="1" customHeight="1">
      <c r="B5" s="32"/>
      <c r="C5" s="32"/>
      <c r="D5" s="32"/>
      <c r="E5" s="32"/>
      <c r="F5" s="216"/>
      <c r="G5" s="216"/>
      <c r="H5" s="216"/>
      <c r="I5" s="216"/>
      <c r="J5" s="216"/>
    </row>
    <row r="6" spans="1:13" ht="11.25" customHeight="1">
      <c r="B6" s="32"/>
      <c r="C6" s="32"/>
      <c r="D6" s="32"/>
      <c r="E6" s="32"/>
      <c r="F6" s="60"/>
      <c r="G6" s="60"/>
      <c r="H6" s="60"/>
      <c r="I6" s="60"/>
      <c r="J6" s="60"/>
    </row>
    <row r="8" spans="1:13" ht="66" customHeight="1">
      <c r="A8" s="207" t="s">
        <v>319</v>
      </c>
      <c r="B8" s="207"/>
      <c r="C8" s="207"/>
      <c r="D8" s="207"/>
      <c r="E8" s="207"/>
      <c r="F8" s="207"/>
      <c r="G8" s="207"/>
      <c r="H8" s="207"/>
      <c r="I8" s="207"/>
      <c r="J8" s="207"/>
    </row>
    <row r="10" spans="1:13" ht="19.5" customHeight="1">
      <c r="A10" s="217" t="s">
        <v>26</v>
      </c>
      <c r="B10" s="218" t="s">
        <v>27</v>
      </c>
      <c r="C10" s="218"/>
      <c r="D10" s="218"/>
      <c r="E10" s="218"/>
      <c r="F10" s="219" t="s">
        <v>28</v>
      </c>
      <c r="G10" s="219"/>
      <c r="H10" s="219"/>
      <c r="I10" s="219"/>
      <c r="J10" s="219"/>
    </row>
    <row r="11" spans="1:13" ht="18.75" customHeight="1">
      <c r="A11" s="217"/>
      <c r="B11" s="218"/>
      <c r="C11" s="218"/>
      <c r="D11" s="218"/>
      <c r="E11" s="218"/>
      <c r="F11" s="67" t="s">
        <v>253</v>
      </c>
      <c r="G11" s="219" t="s">
        <v>299</v>
      </c>
      <c r="H11" s="219"/>
      <c r="I11" s="219" t="s">
        <v>312</v>
      </c>
      <c r="J11" s="219"/>
    </row>
    <row r="12" spans="1:13" ht="16.5" customHeight="1">
      <c r="A12" s="109">
        <v>1</v>
      </c>
      <c r="B12" s="212" t="s">
        <v>144</v>
      </c>
      <c r="C12" s="212"/>
      <c r="D12" s="212"/>
      <c r="E12" s="212"/>
      <c r="F12" s="95">
        <f>F14+F15</f>
        <v>0</v>
      </c>
      <c r="G12" s="213">
        <f>G14+G15</f>
        <v>0</v>
      </c>
      <c r="H12" s="214"/>
      <c r="I12" s="215">
        <f>I14+I15</f>
        <v>0</v>
      </c>
      <c r="J12" s="215"/>
      <c r="M12" s="61"/>
    </row>
    <row r="13" spans="1:13" ht="16.5" customHeight="1">
      <c r="A13" s="110"/>
      <c r="B13" s="220" t="s">
        <v>145</v>
      </c>
      <c r="C13" s="220"/>
      <c r="D13" s="220"/>
      <c r="E13" s="220"/>
      <c r="F13" s="95"/>
      <c r="G13" s="221"/>
      <c r="H13" s="222"/>
      <c r="I13" s="223"/>
      <c r="J13" s="223"/>
    </row>
    <row r="14" spans="1:13" ht="16.5" customHeight="1">
      <c r="A14" s="110"/>
      <c r="B14" s="220" t="s">
        <v>146</v>
      </c>
      <c r="C14" s="220"/>
      <c r="D14" s="220"/>
      <c r="E14" s="220"/>
      <c r="F14" s="95"/>
      <c r="G14" s="221"/>
      <c r="H14" s="222"/>
      <c r="I14" s="223"/>
      <c r="J14" s="223"/>
    </row>
    <row r="15" spans="1:13" ht="16.5" customHeight="1">
      <c r="A15" s="110"/>
      <c r="B15" s="220" t="s">
        <v>147</v>
      </c>
      <c r="C15" s="220"/>
      <c r="D15" s="220"/>
      <c r="E15" s="220"/>
      <c r="F15" s="61"/>
      <c r="G15" s="224"/>
      <c r="H15" s="225"/>
      <c r="I15" s="226"/>
      <c r="J15" s="226"/>
    </row>
    <row r="16" spans="1:13" ht="26.25" customHeight="1">
      <c r="A16" s="109">
        <v>2</v>
      </c>
      <c r="B16" s="212" t="s">
        <v>148</v>
      </c>
      <c r="C16" s="212"/>
      <c r="D16" s="212"/>
      <c r="E16" s="212"/>
      <c r="F16" s="95">
        <f>F18+F19</f>
        <v>2.3900000001049193E-2</v>
      </c>
      <c r="G16" s="224">
        <f>G18+G19</f>
        <v>-3.2170000000860455E-2</v>
      </c>
      <c r="H16" s="225"/>
      <c r="I16" s="226">
        <f>I18+I19</f>
        <v>-3.2169999999496213E-2</v>
      </c>
      <c r="J16" s="226"/>
    </row>
    <row r="17" spans="1:10" ht="16.5" customHeight="1">
      <c r="A17" s="110"/>
      <c r="B17" s="220" t="s">
        <v>145</v>
      </c>
      <c r="C17" s="220"/>
      <c r="D17" s="220"/>
      <c r="E17" s="220"/>
      <c r="F17" s="95"/>
      <c r="G17" s="224"/>
      <c r="H17" s="225"/>
      <c r="I17" s="223"/>
      <c r="J17" s="223"/>
    </row>
    <row r="18" spans="1:10" ht="16.5" customHeight="1">
      <c r="A18" s="110"/>
      <c r="B18" s="227" t="s">
        <v>146</v>
      </c>
      <c r="C18" s="228"/>
      <c r="D18" s="228"/>
      <c r="E18" s="229"/>
      <c r="F18" s="61">
        <f>'Приложение 6 Сабанчеево'!C12</f>
        <v>2.3900000001049193E-2</v>
      </c>
      <c r="G18" s="230">
        <f>'Приложение 6 Сабанчеево'!D12</f>
        <v>-3.2170000000860455E-2</v>
      </c>
      <c r="H18" s="231"/>
      <c r="I18" s="230">
        <f>'Приложение 6 Сабанчеево'!E12</f>
        <v>-3.2169999999496213E-2</v>
      </c>
      <c r="J18" s="231"/>
    </row>
    <row r="19" spans="1:10" ht="16.5" customHeight="1">
      <c r="A19" s="110"/>
      <c r="B19" s="220" t="s">
        <v>147</v>
      </c>
      <c r="C19" s="220"/>
      <c r="D19" s="220"/>
      <c r="E19" s="220"/>
      <c r="F19" s="95">
        <f>'Приложение 6 Сабанчеево'!C44</f>
        <v>0</v>
      </c>
      <c r="G19" s="221">
        <f>'Приложение 6 Сабанчеево'!D44</f>
        <v>0</v>
      </c>
      <c r="H19" s="222"/>
      <c r="I19" s="223">
        <f>'Приложение 6 Сабанчеево'!E44</f>
        <v>0</v>
      </c>
      <c r="J19" s="223"/>
    </row>
    <row r="20" spans="1:10" ht="16.5">
      <c r="A20" s="62"/>
      <c r="B20" s="232" t="s">
        <v>19</v>
      </c>
      <c r="C20" s="232"/>
      <c r="D20" s="232"/>
      <c r="E20" s="232"/>
      <c r="F20" s="63">
        <f>F12+F16</f>
        <v>2.3900000001049193E-2</v>
      </c>
      <c r="G20" s="233">
        <f>G12+G16</f>
        <v>-3.2170000000860455E-2</v>
      </c>
      <c r="H20" s="233"/>
      <c r="I20" s="233">
        <f>I12+I16</f>
        <v>-3.2169999999496213E-2</v>
      </c>
      <c r="J20" s="233"/>
    </row>
    <row r="21" spans="1:10">
      <c r="F21" s="64"/>
    </row>
    <row r="22" spans="1:10">
      <c r="F22" s="64"/>
    </row>
  </sheetData>
  <mergeCells count="34">
    <mergeCell ref="B20:E20"/>
    <mergeCell ref="G20:H20"/>
    <mergeCell ref="I20:J20"/>
    <mergeCell ref="B19:E19"/>
    <mergeCell ref="G19:H19"/>
    <mergeCell ref="I19:J19"/>
    <mergeCell ref="B17:E17"/>
    <mergeCell ref="G17:H17"/>
    <mergeCell ref="I17:J17"/>
    <mergeCell ref="B18:E18"/>
    <mergeCell ref="G18:H18"/>
    <mergeCell ref="I18:J18"/>
    <mergeCell ref="B15:E15"/>
    <mergeCell ref="G15:H15"/>
    <mergeCell ref="I15:J15"/>
    <mergeCell ref="B16:E16"/>
    <mergeCell ref="G16:H16"/>
    <mergeCell ref="I16:J16"/>
    <mergeCell ref="B13:E13"/>
    <mergeCell ref="G13:H13"/>
    <mergeCell ref="I13:J13"/>
    <mergeCell ref="B14:E14"/>
    <mergeCell ref="G14:H14"/>
    <mergeCell ref="I14:J14"/>
    <mergeCell ref="B12:E12"/>
    <mergeCell ref="G12:H12"/>
    <mergeCell ref="I12:J12"/>
    <mergeCell ref="A8:J8"/>
    <mergeCell ref="F1:J5"/>
    <mergeCell ref="A10:A11"/>
    <mergeCell ref="B10:E11"/>
    <mergeCell ref="F10:J10"/>
    <mergeCell ref="G11:H11"/>
    <mergeCell ref="I11:J11"/>
  </mergeCells>
  <conditionalFormatting sqref="B1:B6">
    <cfRule type="expression" dxfId="0" priority="1" stopIfTrue="1">
      <formula>$I1&lt;&gt;""</formula>
    </cfRule>
  </conditionalFormatting>
  <pageMargins left="0.6692913385826772" right="0.43307086614173229" top="0.47244094488188981" bottom="0.98425196850393704" header="0.51181102362204722" footer="0.51181102362204722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5</vt:i4>
      </vt:variant>
    </vt:vector>
  </HeadingPairs>
  <TitlesOfParts>
    <vt:vector size="12" baseType="lpstr">
      <vt:lpstr>Приложение 1Сабанчеево</vt:lpstr>
      <vt:lpstr>Приложение 2 Сабанчеево</vt:lpstr>
      <vt:lpstr>Приложение 3 Сабанчеево</vt:lpstr>
      <vt:lpstr>Приложение 4 Сабанчеево</vt:lpstr>
      <vt:lpstr>Приложение 5 Сабанчеево</vt:lpstr>
      <vt:lpstr>Приложение 6 Сабанчеево</vt:lpstr>
      <vt:lpstr>Приложение 7 Сабанчеево</vt:lpstr>
      <vt:lpstr>'Приложение 6 Сабанчеево'!Заголовки_для_печати</vt:lpstr>
      <vt:lpstr>'Приложение 1Сабанчеево'!Область_печати</vt:lpstr>
      <vt:lpstr>'Приложение 3 Сабанчеево'!Область_печати</vt:lpstr>
      <vt:lpstr>'Приложение 5 Сабанчеево'!Область_печати</vt:lpstr>
      <vt:lpstr>'Приложение 6 Сабанчеево'!Область_печати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2025-05-07T13:01:34Z</dcterms:modified>
</cp:coreProperties>
</file>