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4240" windowHeight="11730" tabRatio="960" firstSheet="1" activeTab="7"/>
  </bookViews>
  <sheets>
    <sheet name="Приложение 6" sheetId="5" state="hidden" r:id="rId1"/>
    <sheet name="Лист1" sheetId="19" r:id="rId2"/>
    <sheet name="Лист2" sheetId="20" r:id="rId3"/>
    <sheet name="Лист3" sheetId="21" r:id="rId4"/>
    <sheet name="Лист4" sheetId="22" r:id="rId5"/>
    <sheet name="Лист5" sheetId="23" r:id="rId6"/>
    <sheet name="Лист6" sheetId="24" r:id="rId7"/>
    <sheet name="Лист7" sheetId="25" r:id="rId8"/>
  </sheets>
  <externalReferences>
    <externalReference r:id="rId9"/>
  </externalReferences>
  <definedNames>
    <definedName name="_xlnm._FilterDatabase" localSheetId="0" hidden="1">'Приложение 6'!$A$6:$K$16</definedName>
  </definedNames>
  <calcPr calcId="125725"/>
</workbook>
</file>

<file path=xl/calcChain.xml><?xml version="1.0" encoding="utf-8"?>
<calcChain xmlns="http://schemas.openxmlformats.org/spreadsheetml/2006/main">
  <c r="C31" i="20"/>
  <c r="J152" i="22" l="1"/>
  <c r="J151" s="1"/>
  <c r="J150" s="1"/>
  <c r="J37" l="1"/>
  <c r="C52" i="20"/>
  <c r="C36"/>
  <c r="J54" i="22" l="1"/>
  <c r="J53" s="1"/>
  <c r="J52" s="1"/>
  <c r="J51" s="1"/>
  <c r="C10" i="20"/>
  <c r="J112" i="22" l="1"/>
  <c r="J111" s="1"/>
  <c r="J157" l="1"/>
  <c r="J143"/>
  <c r="J142" s="1"/>
  <c r="J186" l="1"/>
  <c r="J109"/>
  <c r="J108" s="1"/>
  <c r="C26" i="19" l="1"/>
  <c r="C25" s="1"/>
  <c r="C50" i="20"/>
  <c r="C56"/>
  <c r="C41" l="1"/>
  <c r="C38"/>
  <c r="J133" i="22" l="1"/>
  <c r="J132" s="1"/>
  <c r="J131" s="1"/>
  <c r="J130" s="1"/>
  <c r="J140"/>
  <c r="J139" s="1"/>
  <c r="J138" s="1"/>
  <c r="C18" i="20" l="1"/>
  <c r="J24" i="22" l="1"/>
  <c r="J23" s="1"/>
  <c r="J22" s="1"/>
  <c r="J21" s="1"/>
  <c r="J127"/>
  <c r="J126" s="1"/>
  <c r="J59"/>
  <c r="C28" i="20"/>
  <c r="C27" s="1"/>
  <c r="C14" i="19" s="1"/>
  <c r="J189" i="22" l="1"/>
  <c r="J188" s="1"/>
  <c r="J185"/>
  <c r="C24" i="19" l="1"/>
  <c r="C23" s="1"/>
  <c r="C16" i="20"/>
  <c r="C15" s="1"/>
  <c r="C11" i="19" s="1"/>
  <c r="C54" i="20"/>
  <c r="C46"/>
  <c r="C45" l="1"/>
  <c r="C21" i="19" s="1"/>
  <c r="J115" i="22"/>
  <c r="J114" s="1"/>
  <c r="J107" s="1"/>
  <c r="J183"/>
  <c r="J182" s="1"/>
  <c r="J181" l="1"/>
  <c r="J180" s="1"/>
  <c r="J124"/>
  <c r="J123" s="1"/>
  <c r="J211" l="1"/>
  <c r="J210" s="1"/>
  <c r="J209" s="1"/>
  <c r="J208" s="1"/>
  <c r="J207" s="1"/>
  <c r="J206" s="1"/>
  <c r="J205" s="1"/>
  <c r="C28" i="21" s="1"/>
  <c r="J203" i="22"/>
  <c r="J202" s="1"/>
  <c r="J195"/>
  <c r="J194" s="1"/>
  <c r="J193" s="1"/>
  <c r="J192" s="1"/>
  <c r="J191" s="1"/>
  <c r="J178"/>
  <c r="J173"/>
  <c r="J172" s="1"/>
  <c r="J171" s="1"/>
  <c r="J170" s="1"/>
  <c r="J168"/>
  <c r="J167" s="1"/>
  <c r="J166" s="1"/>
  <c r="J165" s="1"/>
  <c r="J163"/>
  <c r="J162" s="1"/>
  <c r="J161" s="1"/>
  <c r="J160" s="1"/>
  <c r="J158"/>
  <c r="J148"/>
  <c r="J121"/>
  <c r="J120" s="1"/>
  <c r="J119" s="1"/>
  <c r="J102"/>
  <c r="J101" s="1"/>
  <c r="J100" s="1"/>
  <c r="J99" s="1"/>
  <c r="J98" s="1"/>
  <c r="C18" i="21" s="1"/>
  <c r="J96" i="22"/>
  <c r="J95" s="1"/>
  <c r="J93"/>
  <c r="J92" s="1"/>
  <c r="J86"/>
  <c r="J84"/>
  <c r="J77"/>
  <c r="J76" s="1"/>
  <c r="J75" s="1"/>
  <c r="J74" s="1"/>
  <c r="J73" s="1"/>
  <c r="J71"/>
  <c r="J70" s="1"/>
  <c r="J69" s="1"/>
  <c r="J68" s="1"/>
  <c r="J67" s="1"/>
  <c r="J64"/>
  <c r="J63" s="1"/>
  <c r="J62" s="1"/>
  <c r="J61" s="1"/>
  <c r="C12" i="21" s="1"/>
  <c r="J58" i="22"/>
  <c r="J57" s="1"/>
  <c r="J56" s="1"/>
  <c r="J49"/>
  <c r="J48" s="1"/>
  <c r="J47" s="1"/>
  <c r="J46" s="1"/>
  <c r="J45" s="1"/>
  <c r="J43"/>
  <c r="J41"/>
  <c r="J35"/>
  <c r="J33"/>
  <c r="J30"/>
  <c r="J19"/>
  <c r="J18" s="1"/>
  <c r="J17" s="1"/>
  <c r="J15"/>
  <c r="J14" s="1"/>
  <c r="J177" l="1"/>
  <c r="J176" s="1"/>
  <c r="J175" s="1"/>
  <c r="J147"/>
  <c r="J146" s="1"/>
  <c r="J145" s="1"/>
  <c r="J137" s="1"/>
  <c r="J106"/>
  <c r="J105" s="1"/>
  <c r="C20" i="21" s="1"/>
  <c r="J118" i="22"/>
  <c r="J117" s="1"/>
  <c r="J40"/>
  <c r="J39" s="1"/>
  <c r="J200"/>
  <c r="J199"/>
  <c r="J198" s="1"/>
  <c r="J201"/>
  <c r="J156"/>
  <c r="J155" s="1"/>
  <c r="J83"/>
  <c r="J82" s="1"/>
  <c r="J81" s="1"/>
  <c r="J80" s="1"/>
  <c r="J66"/>
  <c r="J32"/>
  <c r="J29"/>
  <c r="J13"/>
  <c r="J91"/>
  <c r="J90" s="1"/>
  <c r="J89" s="1"/>
  <c r="C13" i="21" l="1"/>
  <c r="J154" i="22"/>
  <c r="J136" s="1"/>
  <c r="J135" s="1"/>
  <c r="J129" s="1"/>
  <c r="J12"/>
  <c r="J11" s="1"/>
  <c r="J10" s="1"/>
  <c r="C9" i="21" s="1"/>
  <c r="C21"/>
  <c r="J104" i="22"/>
  <c r="J197"/>
  <c r="C26" i="21"/>
  <c r="J88" i="22"/>
  <c r="C17" i="21"/>
  <c r="J79" i="22"/>
  <c r="C15" i="21"/>
  <c r="J28" i="22"/>
  <c r="J27" s="1"/>
  <c r="J26" s="1"/>
  <c r="J9" l="1"/>
  <c r="J8" s="1"/>
  <c r="J7" s="1"/>
  <c r="C24" i="21"/>
  <c r="C22" s="1"/>
  <c r="C10"/>
  <c r="C8" s="1"/>
  <c r="C25" i="20"/>
  <c r="C25" i="21" l="1"/>
  <c r="C16"/>
  <c r="C35" i="20"/>
  <c r="C30"/>
  <c r="C16" i="19" l="1"/>
  <c r="C19"/>
  <c r="C8" i="24"/>
  <c r="C27" i="21"/>
  <c r="C19"/>
  <c r="C14"/>
  <c r="C43" i="20"/>
  <c r="C23"/>
  <c r="C22" s="1"/>
  <c r="C12" i="19"/>
  <c r="C9" i="20"/>
  <c r="C20" i="19" l="1"/>
  <c r="C10"/>
  <c r="C9" s="1"/>
  <c r="C8" i="20"/>
  <c r="C6" i="21"/>
  <c r="C15" i="23" s="1"/>
  <c r="C34" i="24" s="1"/>
  <c r="C33" s="1"/>
  <c r="C32" s="1"/>
  <c r="C31" s="1"/>
  <c r="C30" s="1"/>
  <c r="C49" i="20"/>
  <c r="C34" l="1"/>
  <c r="C22" i="19"/>
  <c r="C18" s="1"/>
  <c r="C17" l="1"/>
  <c r="C7" s="1"/>
  <c r="C33" i="20"/>
  <c r="C6" s="1"/>
  <c r="C14" i="23" s="1"/>
  <c r="C29" i="24" l="1"/>
  <c r="C28" s="1"/>
  <c r="C27" s="1"/>
  <c r="C26" s="1"/>
  <c r="C25" s="1"/>
  <c r="C24" s="1"/>
  <c r="C6" s="1"/>
  <c r="C13" i="23"/>
  <c r="C7" s="1"/>
</calcChain>
</file>

<file path=xl/sharedStrings.xml><?xml version="1.0" encoding="utf-8"?>
<sst xmlns="http://schemas.openxmlformats.org/spreadsheetml/2006/main" count="1493" uniqueCount="366">
  <si>
    <t/>
  </si>
  <si>
    <t>(тыс. рублей)</t>
  </si>
  <si>
    <t>Наименование</t>
  </si>
  <si>
    <t>Рз</t>
  </si>
  <si>
    <t>Прз</t>
  </si>
  <si>
    <t>Цср</t>
  </si>
  <si>
    <t>Вр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</si>
  <si>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</si>
  <si>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</si>
  <si>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</si>
  <si>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</si>
  <si>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</si>
  <si>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</si>
  <si>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</si>
  <si>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</si>
  <si>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</si>
  <si>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</si>
  <si>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</si>
  <si>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</si>
  <si>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</t>
  </si>
  <si>
    <t>Адм</t>
  </si>
  <si>
    <t>2022 год</t>
  </si>
  <si>
    <t>2023 год</t>
  </si>
  <si>
    <t>2024 год</t>
  </si>
  <si>
    <t>Безвозмездные поступления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</si>
  <si>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</si>
  <si>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</si>
  <si>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</si>
  <si>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</si>
  <si>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Безвозмездные поступления от других бюджетов бюджетной системы Российской Федерации</t>
  </si>
  <si>
    <t>Дотации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</si>
  <si>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</si>
  <si>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сельских поселений на поддержку мер по обеспечению сбалансированности бюджетов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</si>
  <si>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</si>
  <si>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</si>
  <si>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</si>
  <si>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</si>
  <si>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Приложение 6
к решению  Совета депутатов Большемаресевского сельского поселения Чамзинского муниципального района Республики Мордовия «О бюджете Большемаресевского сельского поселения Чамзинского муниципального района Республики Мордовия на 2022 год и на плановый период 2023 и 2024 годов»</t>
  </si>
  <si>
    <t>РАСПРЕДЕЛЕНИЕ 
БЮДЖЕТНЫХ АССИГНОВАНИЙ БЮДЖЕТА БОЛЬШЕМАРЕСЕВСКОГО СЕЛЬСКОГО ПОСЕЛЕНИЯ ЧАМЗИНСКОГО МУНИЦИПАЛЬНОГО РАЙОНА РЕСПУБЛИКИ МОРДОВИЯ НА ОСУЩЕСТВЛЕНИЕ БЮДЖЕТНЫХ ИНВЕСТИЦИЙ В ФОРМЕ КАПИТАЛЬНЫХ ВЛОЖЕНИЙ В ОБЪЕКТЫ МУНИЦИПАЛЬНОЙ СОБСТВЕННОСТИ НА 2022 ГОД И НА ПЛАНОВЫЙ ПЕРИОД 2023 И 2024 ГОДОВ</t>
  </si>
  <si>
    <t>Общегосударственные вопросы</t>
  </si>
  <si>
    <t>01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</si>
  <si>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</si>
  <si>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</si>
  <si>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</t>
  </si>
  <si>
    <t>Расходы на выплаты по оплате труда работников органов местного самоуправления</t>
  </si>
  <si>
    <t>41110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</si>
  <si>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</si>
  <si>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</si>
  <si>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Расходы на обеспечение функций органов местного самоуправления</t>
  </si>
  <si>
    <t>41120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</si>
  <si>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</si>
  <si>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</si>
  <si>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Иные бюджетные ассигнования</t>
  </si>
  <si>
    <t>Уплата налогов, сборов и иных платежей</t>
  </si>
  <si>
    <t>Субсидии на софинансирование расходных обязательств поселений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</si>
  <si>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</si>
  <si>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Иные межбюджетные трансфертв на финансовое обеспечение расходных обязательств муниципального района Республики Мордовия по переданным полномочиям поселений</t>
  </si>
  <si>
    <t>Иные межбюджетные трансферты на осуществление полномочий по составлению и рассмотрению проекта бюджета поселения, утверждению и исполнению бюджета поселения, осуществлению контроля за его исполнением, составлению и утверждению отчета об исполнении бюджета поселения</t>
  </si>
  <si>
    <t>Межбюджетные трансферты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</si>
  <si>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15июня 2015 года №38-З "Об административной ответственности на территории Республики Мордовия"</t>
  </si>
  <si>
    <t>77150</t>
  </si>
  <si>
    <t>Непрограммные расходы главных распорядителей бюджетных средств Республики Мордовия</t>
  </si>
  <si>
    <t>89</t>
  </si>
  <si>
    <t>Непрограммные расходы в рамках обеспечения деятельности главных распорядителей бюджетных средств Республики Мордовия</t>
  </si>
  <si>
    <t>Финансовое обеспечение расходных обязательств поселений по переданным полномочиям муниципальных районов Республики Мордовия</t>
  </si>
  <si>
    <t>00</t>
  </si>
  <si>
    <t>Резервные фонды</t>
  </si>
  <si>
    <t>41180</t>
  </si>
  <si>
    <t>Другие общегосударственные вопросы</t>
  </si>
  <si>
    <t>13</t>
  </si>
  <si>
    <t>Национальная оборона</t>
  </si>
  <si>
    <t>02</t>
  </si>
  <si>
    <t>Мобилизационная и вневойсковая подготовка</t>
  </si>
  <si>
    <t>03</t>
  </si>
  <si>
    <t>Осуществление государственных полномочий Российской Федерации по первичному воинскому учету на территориях, где отсутствуют военные комиссариаты</t>
  </si>
  <si>
    <t>51180</t>
  </si>
  <si>
    <t>Национальная экономика</t>
  </si>
  <si>
    <t>Дорожное хозяйство (дорожные фонды)</t>
  </si>
  <si>
    <t>09</t>
  </si>
  <si>
    <t>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 и осуществления дорожной деятельности в соответствии с законодательством Российской Федерации</t>
  </si>
  <si>
    <t>Закупка товаров, работ и услуг для государственных (муниципальных) нужд</t>
  </si>
  <si>
    <t>Жилищно-коммунальное хозяйство</t>
  </si>
  <si>
    <t>05</t>
  </si>
  <si>
    <t>Благоустройство</t>
  </si>
  <si>
    <t>Основное мероприятие "Текущее содержание и обслуживание наружных сетей уличного освещения территории сельского поселения"</t>
  </si>
  <si>
    <t>Мероприятия по благоустройству территириий городских округов и поселений</t>
  </si>
  <si>
    <t>Уличное освещение</t>
  </si>
  <si>
    <t>43010</t>
  </si>
  <si>
    <t>Озеленение</t>
  </si>
  <si>
    <t>43020</t>
  </si>
  <si>
    <t>Организация и содержание мест захоронения</t>
  </si>
  <si>
    <t>43030</t>
  </si>
  <si>
    <t>Прочие мероприятия по благоустройству</t>
  </si>
  <si>
    <t>43040</t>
  </si>
  <si>
    <t>Осуществление полномочий по сохранению, использованию и популяризации объектов культурного наследия (памятников истории и культуры), находящихся в собственности поселения, охране объектов культурного наследия (памятников истории и культуры) местного (муниципального) значения, расположенных на территории поселения</t>
  </si>
  <si>
    <t>44104</t>
  </si>
  <si>
    <t>Охрана окружающей среды</t>
  </si>
  <si>
    <t>06</t>
  </si>
  <si>
    <t>Охрана объектов растительного и животного мира и среды их обитания</t>
  </si>
  <si>
    <t>Осуществление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</si>
  <si>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44106</t>
  </si>
  <si>
    <t>Социальная политика</t>
  </si>
  <si>
    <t>Пенсионное обеспечение</t>
  </si>
  <si>
    <t>Иные меры социальной поддержки граждан, кроме публичных нормативных обязательств</t>
  </si>
  <si>
    <t>03000</t>
  </si>
  <si>
    <t>Доплаты к пенсиям муниципальных служащих Республики Мордовия</t>
  </si>
  <si>
    <t>03010</t>
  </si>
  <si>
    <t>Социальное обеспечение и иные выплаты населению</t>
  </si>
  <si>
    <t>Публичные нормативные социальные выплаты гражданам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</si>
  <si>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</si>
  <si>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по оплате труда высшего должностного лица</t>
  </si>
  <si>
    <t>41150</t>
  </si>
  <si>
    <t>100</t>
  </si>
  <si>
    <t>120</t>
  </si>
  <si>
    <t>44200</t>
  </si>
  <si>
    <t>Резервный фонд администрации муниципальных образований</t>
  </si>
  <si>
    <t>Непрограммные расходы главных распорядителей бюджетных средств местного бюджета</t>
  </si>
  <si>
    <t>Непрограммные расходы в рамках обеспечения деятельности главных распорядителей бюджетных средств местного бюджета</t>
  </si>
  <si>
    <t>Финансовое обеспечение расходных обязательств муниципальных образований по переданным для осуществления органам местного самоуправления государственным полномочиям</t>
  </si>
  <si>
    <t>Мероприятия в сфере муниципального управления</t>
  </si>
  <si>
    <t>Основное мероприятие "Информационно-пропагандистское противодействие терроризму и экстремизму"</t>
  </si>
  <si>
    <t>Мероприятия по укреплению общественного порядка и обеспечению общественной безопасности</t>
  </si>
  <si>
    <t>Другие вопросы в области национальной экономики</t>
  </si>
  <si>
    <t>Осуществление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выдаче разрешений на строительство (за исключением случаев, предусмотренных ГК РФ, иными ФЗ),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поселения, утверждению местных нормативов градостроительного проектирования поселений, резервированию земель и изъятию земельных участков в границах поселения для муниципальных нужд, осуществлению муниципального земельного контроля в границах поселения, осуществлению в случаях, предусмотренных ГК РФ, осмотров зданий, сооружений и выдаче рекомендаций об устранении выявленных в ходе таких осмотров нарушений</t>
  </si>
  <si>
    <t>Подпрограмма "Благоустройство сельских территорий"</t>
  </si>
  <si>
    <t>Основное мероприятие «Организация освещения территории,включая архитектурную подсветку зданий, строений, сооружений в том числе с использованием энергосберегающих технологий"</t>
  </si>
  <si>
    <t>Подпрограмма "Текущее содержание сельских территорий"</t>
  </si>
  <si>
    <t>Основное мероприятие "Озеленение территории сельского поселения"</t>
  </si>
  <si>
    <t>Основное мероприятие «Текущий ремонт и содержание историко-культурных памятников и памятников искусства"</t>
  </si>
  <si>
    <t>Основное мероприятие  «Прочие мероприятия по содержанию территории сельского поселения»</t>
  </si>
  <si>
    <t>22</t>
  </si>
  <si>
    <t>Основное мероприятие Ссодержание мест захоронения"</t>
  </si>
  <si>
    <t>990</t>
  </si>
  <si>
    <t xml:space="preserve">Непрограммные расходы главных распорядителей бюджетных средств местного бюджета
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</si>
  <si>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</si>
  <si>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</t>
  </si>
  <si>
    <t>Защита населения и территории от чрезвычайных ситуаций природного и техногенного характера, пожарная безопасность.</t>
  </si>
  <si>
    <t>Мероприятия по обеспечению пожарной безопасности</t>
  </si>
  <si>
    <t>Иные межбюджетные трансферты для выполнения работ по весеннему паводку</t>
  </si>
  <si>
    <t>Категория получателей бюджетных средств</t>
  </si>
  <si>
    <t>Численность</t>
  </si>
  <si>
    <t>Фактические затраты (тыс.руб.)</t>
  </si>
  <si>
    <t>Муниципальные служащие</t>
  </si>
  <si>
    <t>Код дохода по бюджетной классификации</t>
  </si>
  <si>
    <t>показателя</t>
  </si>
  <si>
    <t>Доходы бюджета - всего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</si>
  <si>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</si>
  <si>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</si>
  <si>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</si>
  <si>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</si>
  <si>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</si>
  <si>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</si>
  <si>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Налоги на совокупный доход</t>
  </si>
  <si>
    <t xml:space="preserve"> 000 1050000000 0000 000</t>
  </si>
  <si>
    <t>Налог на имущество</t>
  </si>
  <si>
    <t xml:space="preserve"> 000 1060000000 0000 000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</si>
  <si>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</si>
  <si>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</si>
  <si>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от продажи материальных и нематериальных активов</t>
  </si>
  <si>
    <t xml:space="preserve"> 000 1140000000 0000 000</t>
  </si>
  <si>
    <t>Прочие неналоговые доходы</t>
  </si>
  <si>
    <t xml:space="preserve"> 000 1170000000 0000 000</t>
  </si>
  <si>
    <t xml:space="preserve"> 000 2000000000 0000 000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</si>
  <si>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</si>
  <si>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</si>
  <si>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</si>
  <si>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 xml:space="preserve"> 000 2022000000 0000 150</t>
  </si>
  <si>
    <t xml:space="preserve"> 000 2023000000 0000 150</t>
  </si>
  <si>
    <t xml:space="preserve"> 000 2024000000 0000 150</t>
  </si>
  <si>
    <t>Наименование 
показателя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</si>
  <si>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</si>
  <si>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</si>
  <si>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</si>
  <si>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</si>
  <si>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</si>
  <si>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</si>
  <si>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</si>
  <si>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</si>
  <si>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Единый сельскохозяйственный налог</t>
  </si>
  <si>
    <t xml:space="preserve"> 000 1050300001 0000 110</t>
  </si>
  <si>
    <t xml:space="preserve"> 000 1050301001 0000 110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</si>
  <si>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</t>
  </si>
  <si>
    <t xml:space="preserve"> 000 1060103010 0000 110</t>
  </si>
  <si>
    <t xml:space="preserve">Земельный налог с организаций, обладающих земельным участком, расположенным в границах сельских поселений </t>
  </si>
  <si>
    <t xml:space="preserve"> 000 1060603310 0000 000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</si>
  <si>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</si>
  <si>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</si>
  <si>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</si>
  <si>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</si>
  <si>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</si>
  <si>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</si>
  <si>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</si>
  <si>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</si>
  <si>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</si>
  <si>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</si>
  <si>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000 2021500100 0000 150</t>
  </si>
  <si>
    <t>Дотации бюджетам сельских поселений на выравнивание бюджетной обеспеченности</t>
  </si>
  <si>
    <t xml:space="preserve"> 000 2021500110 0000 150</t>
  </si>
  <si>
    <t>Прочие субсидии</t>
  </si>
  <si>
    <t xml:space="preserve"> 000 2022999900 0000 150</t>
  </si>
  <si>
    <t xml:space="preserve"> 000 2022999910 0000 150</t>
  </si>
  <si>
    <t xml:space="preserve"> 000 2023002400 0000 150</t>
  </si>
  <si>
    <t xml:space="preserve">Субвенции бюджетам сельских поселений на выполнение передаваемых полномочий субъектов Российской Федерации </t>
  </si>
  <si>
    <t xml:space="preserve"> 000 2023002410 0000 150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</si>
  <si>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</si>
  <si>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</si>
  <si>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000 2024001400 0000 150</t>
  </si>
  <si>
    <t xml:space="preserve"> 000 2024001410 0000 150</t>
  </si>
  <si>
    <t xml:space="preserve"> 000 2024999900 0000 150</t>
  </si>
  <si>
    <t xml:space="preserve">Прочие межбюджетные трансферты, передаваемые бюджетам сельских поселений </t>
  </si>
  <si>
    <t xml:space="preserve"> 000 2024999910 0000 150</t>
  </si>
  <si>
    <t>Код расхода по бюджетной классификации</t>
  </si>
  <si>
    <t>Расходы бюджета - всего</t>
  </si>
  <si>
    <t xml:space="preserve"> 000 0100 0000000000 000</t>
  </si>
  <si>
    <t xml:space="preserve"> 000 0102 0000000000 000</t>
  </si>
  <si>
    <t xml:space="preserve"> 000 0104 0000000000 000</t>
  </si>
  <si>
    <t>Обеспечение проведения выборов и референдумов</t>
  </si>
  <si>
    <t xml:space="preserve"> 000 0107 0000000000 000</t>
  </si>
  <si>
    <t xml:space="preserve"> 000 0111 0000000000 000</t>
  </si>
  <si>
    <t xml:space="preserve"> 000 0113 0000000000 000</t>
  </si>
  <si>
    <t>000 0203 0000000000 000</t>
  </si>
  <si>
    <t>Национальная безопасность и правоохранительная деятельность</t>
  </si>
  <si>
    <t xml:space="preserve"> 000 0300 0000000000 000</t>
  </si>
  <si>
    <t xml:space="preserve"> 000 0309 0000000000 000</t>
  </si>
  <si>
    <t xml:space="preserve"> 000 0400 0000000000 000</t>
  </si>
  <si>
    <t xml:space="preserve"> 000 0409 0000000000 000</t>
  </si>
  <si>
    <t xml:space="preserve"> 000 0412 0000000000 000</t>
  </si>
  <si>
    <t xml:space="preserve"> 000 0500 0000000000 000</t>
  </si>
  <si>
    <t xml:space="preserve"> 000 0503 0000000000 000</t>
  </si>
  <si>
    <t xml:space="preserve"> 000 0600 0000000000 000</t>
  </si>
  <si>
    <t xml:space="preserve"> 000 0603 0000000000 000</t>
  </si>
  <si>
    <t xml:space="preserve"> 000 1000 0000000000 000</t>
  </si>
  <si>
    <t xml:space="preserve"> 000 1001 0000000000 000</t>
  </si>
  <si>
    <t>Код источника по бюджетной классификации</t>
  </si>
  <si>
    <t>Источники финансирования дефицита бюджетов - всего</t>
  </si>
  <si>
    <t>в том числе:</t>
  </si>
  <si>
    <t>источники внутреннего финансирования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</si>
  <si>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</si>
  <si>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</si>
  <si>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</si>
  <si>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Иные источники внутреннего финансирования дефицитов бюджетов</t>
  </si>
  <si>
    <t xml:space="preserve"> 000 0106000000 0000 000</t>
  </si>
  <si>
    <t>изменение остатков средств</t>
  </si>
  <si>
    <t>Увеличение остатков средств бюджетов</t>
  </si>
  <si>
    <t xml:space="preserve"> 000 0100000000 0000 500</t>
  </si>
  <si>
    <t>Уменьшение остатков средств бюджетов</t>
  </si>
  <si>
    <t xml:space="preserve"> 000 0100000000 0000 600</t>
  </si>
  <si>
    <t>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</si>
  <si>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</si>
  <si>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</si>
  <si>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</si>
  <si>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</si>
  <si>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</si>
  <si>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>Бюджетные кредиты, предоставленные внутри страны в валюте Российской Федерации</t>
  </si>
  <si>
    <t xml:space="preserve"> 000 0106050000 0000 000</t>
  </si>
  <si>
    <t>Возврат бюджетных кредитов, предоставленных внутри страны в валюте Российской Федерации</t>
  </si>
  <si>
    <t xml:space="preserve"> 000 0106050000 0000 600</t>
  </si>
  <si>
    <t>Возврат бюджетных кредитов, предоставленных юридическим лицам в валюте Российской Федерации</t>
  </si>
  <si>
    <t xml:space="preserve"> 000 0106050100 0000 600</t>
  </si>
  <si>
    <t>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</si>
  <si>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</si>
  <si>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</si>
  <si>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 xml:space="preserve"> 000 0106050200 0000 600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</si>
  <si>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</si>
  <si>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</si>
  <si>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</si>
  <si>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</si>
  <si>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</si>
  <si>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</si>
  <si>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</si>
  <si>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</si>
  <si>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</si>
  <si>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</si>
  <si>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</si>
  <si>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000 0105020105 0000 510</t>
  </si>
  <si>
    <t>уменьшение остатков средств, всего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</si>
  <si>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</si>
  <si>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</si>
  <si>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</si>
  <si>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</si>
  <si>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</si>
  <si>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000 0105020105 0000 610</t>
  </si>
  <si>
    <t>000 1171403010 0000 150</t>
  </si>
  <si>
    <t>Средства самообложения граждан, зачисляемые в бюджеты сельских поселений</t>
  </si>
  <si>
    <t>Средства самообложения граждан</t>
  </si>
  <si>
    <t>ПРОЧИЕ НЕНАЛОГОВЫЕ ДОХОДЫ</t>
  </si>
  <si>
    <t>000 1171400000 0000 150</t>
  </si>
  <si>
    <t>000 1170000000 0000 150</t>
  </si>
  <si>
    <t>000 2021500210 0000 150</t>
  </si>
  <si>
    <t>000 2021500200 0000 150</t>
  </si>
  <si>
    <t xml:space="preserve"> 000 0310 0000000000 000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</si>
  <si>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</si>
  <si>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Бюджеты сельских поселений</t>
  </si>
  <si>
    <t xml:space="preserve">Бюджеты сельских поселений </t>
  </si>
  <si>
    <t>Администрация Сабанчеевского поселения Атяшевского муниципального района Республики Мордовия</t>
  </si>
  <si>
    <t xml:space="preserve">Муниципальная программа Сабанчеевского сельского поселения "Повышение эффективности муниципального управления Сабанчеевского сельского поселения на 2016-2024 годы"
</t>
  </si>
  <si>
    <t>Основное мероприятие "Обеспечение функций высшего должностного лица Сабанчеевского сельского поселения Атяшевского муниципального района Республики Мордовия"</t>
  </si>
  <si>
    <t>Основное мероприятие "Обеспечение деятельности Администрации Сабанчеевского сельского поселения"</t>
  </si>
  <si>
    <t>926</t>
  </si>
  <si>
    <t>Резервный фонд администрации Сабанчеевского сельского поселения Атяшевского муниципального района Республики Мордовия</t>
  </si>
  <si>
    <t>Муниципальная программа Сабанчеевского сельского поселения "Противодействие экстремизму и профилактика терроризма на территории Сабанчеевского сельского поселения на 2019-2023 годы"</t>
  </si>
  <si>
    <t>Подпрограмма "Противодействие терроризму и экстремизму,защита жизни граждан, проживающих на территории Сабанчеевского сельского поселения от террористических и экстремистских актов"</t>
  </si>
  <si>
    <t>Муниципальная программа Сабанчеевского сельского поселения "Комплексное развитие сельских территорий Сабанчеевского сельского поселения на 2020-2025 годы"</t>
  </si>
  <si>
    <t>Мероприятия по землеустройству и землепользованию</t>
  </si>
  <si>
    <t>Основное мероприятие "Решение вопросов местного значения,осуществляемое с привлечением средств самообложения граждан"</t>
  </si>
  <si>
    <t>Оформление дорог общего пользования местного значения</t>
  </si>
  <si>
    <t>Бюджеты сельских поселений (факт)</t>
  </si>
  <si>
    <t>ПРОЧИЕ БЕЗВОЗМЕЗДНЫЕ ПОСТУПЛЕНИЯ</t>
  </si>
  <si>
    <t xml:space="preserve">  000 2070000000 0000 000</t>
  </si>
  <si>
    <t>Прочие безвозмездные поступления в бюджеты сельских поселений</t>
  </si>
  <si>
    <t>000 2070000000 0000 000</t>
  </si>
  <si>
    <t>000 2070503010 0000 000</t>
  </si>
  <si>
    <t>000 2070503000 0000 000</t>
  </si>
  <si>
    <t>Субсидии на софинансирование расходных обязательств  по финансовому обеспечению деятельности органов местного самоуправления и муниципальных учреждений</t>
  </si>
  <si>
    <t>Прочие доходы от компенсации затрат бюджетов сельских поселений</t>
  </si>
  <si>
    <t>Прочие доходы от компенсации затрат государства</t>
  </si>
  <si>
    <t>000 1130299510 0000 130</t>
  </si>
  <si>
    <t>000 1130299510 0005 130</t>
  </si>
  <si>
    <t>ДОХОДЫ ОТ ОКАЗАНИЯ ПЛАТНЫХ УСЛУГ И КОМПЕНСАЦИИ ЗАТРАТ ГОСУДАРСТВА</t>
  </si>
  <si>
    <t xml:space="preserve"> 000 1130000000 0000 000</t>
  </si>
  <si>
    <t>Оценка недвижимости, признание прав и регулирование отношений по муниципальной собственности</t>
  </si>
  <si>
    <t>07</t>
  </si>
  <si>
    <t>200</t>
  </si>
  <si>
    <t>240</t>
  </si>
  <si>
    <t>Основное мероприятие "Профессиональная переподготовка и повышение квалификации, краткосрочное профессиональное обучение муниципальных служащих"</t>
  </si>
  <si>
    <t>Подготовка, переподготовка и повышение квалификации кадров</t>
  </si>
  <si>
    <t>Подпрограмма «Развитие муниципальной службы в Сабанчеевском сельском поселении »</t>
  </si>
  <si>
    <t>Подпрограмма "Обеспечение деятельности Администрации Сабанчеевского сельского поселения Атяшевского муниципального района Республики Мордовия "</t>
  </si>
  <si>
    <t>000 1010208001 0000 110</t>
  </si>
  <si>
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</si>
  <si>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>000 2022557600 0000 150</t>
  </si>
  <si>
    <t>000 2022557610 0000 150</t>
  </si>
  <si>
    <t>Субсидии бюджетам на обеспечение комплексного развития сельских территорий</t>
  </si>
  <si>
    <t>Субсидии бюджетам сельских поселений на обеспечение комплексного развития сельских территорий</t>
  </si>
  <si>
    <t>L5764</t>
  </si>
  <si>
    <t>S6140</t>
  </si>
  <si>
    <t>Коммунальное хозяйство</t>
  </si>
  <si>
    <t>Муниципальная программа Сабанчеевского сельского поселения "Энергосбережение и повышение энергетической эффективности на территории  Сабанчеевско сельского поселения Атяшевского муниципального района Республики Мордовия"</t>
  </si>
  <si>
    <t>Оформление прав собственности на бесхозяйные объекты инженерной инфраструктуры</t>
  </si>
  <si>
    <t>Основное мероприятие «Создание и обустройство зон отдыха, спортивных и детских игровых площадок»</t>
  </si>
  <si>
    <t>Благоустройство сельских территорий</t>
  </si>
  <si>
    <t>000 0502 0000000000 000</t>
  </si>
  <si>
    <t>Дохо+22:23ды от использования имущества, находящегося в государственной и муниципальной собственности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</si>
  <si>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</si>
  <si>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</si>
  <si>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000 2080000000 0000 000</t>
  </si>
  <si>
    <t>000 2080500010 0000 150</t>
  </si>
  <si>
    <t>Содержание автомобильных дорог общего пользования местного значения и искусственных сооружений на них за счет средств местного бюджета</t>
  </si>
  <si>
    <t>Д1842</t>
  </si>
  <si>
    <t>Дотации на выравнивание бюджетной обеспеченности поселений</t>
  </si>
  <si>
    <t>Основное мероприятие «Обустройство площадок накопления твердых коммунальных отходов"</t>
  </si>
  <si>
    <t>Фактическое поступление доходов бюджета Сабанчеевского сельского поселения за  1 квартал 2026 года по кодам классификации  доходов бюджетов</t>
  </si>
  <si>
    <t>Фактическое поступление доходов бюджета Сабанчеевского сельского поселения за  1 квартал 2026 года по кодам видов доходов, подвидов доходов, классификации операций сектора государственного управления</t>
  </si>
  <si>
    <t xml:space="preserve">Распределение расходов Сабанчеевского сельского поселения за  1 квартал 2026 года по разделам и подразделам функциональной классификации расходов бюджетов </t>
  </si>
  <si>
    <t xml:space="preserve">ВЕДОМСТВЕННАЯ СТРУКТУРА 
РАСХОДОВ БЮДЖЕТА САБАНЧЕЕВСКОГО СЕЛЬСКОГО ПОСЕЛЕНИЯ АТЯШЕВСКОГО МУНИЦИПАЛЬНОГО РАЙОНА РЕСПУБЛИКИ МОРДОВИЯ ЗА  1 КВАРТАЛ 2026 ГОДА </t>
  </si>
  <si>
    <t>Источники финансирования дефицита бюджета Сабанчеевского сельского поселения за  1 квартал 2026 года по кодам классификации источников финансирования дефицитов бюджетов</t>
  </si>
  <si>
    <t>Источники финансирования дефицита бюджета Сабанчеевского сельского поселения за  1 квартал 2026 года по кодам групп, подгрупп, статей, видов источников финансирования дефицитов бюджетов классификации операций сектора государственного управления, относящихся к источникам финансирования дефицитов бюджетов</t>
  </si>
  <si>
    <t>Данные о численности муниципальных служащих Сабанчеевского сельского поселения о  расходах на оплату труда за  1 квартал 2026  года</t>
  </si>
  <si>
    <t>1 квартал 2026 года</t>
  </si>
  <si>
    <t>Приложение 2                                              к Постановлению Администрации Сабанчеевского сельского поселения "Об исполнении бюджета  Сабанчеевского сельского поселения  за 1 квартал  2026 г  "                                            № 84от 28 мая 2026 г</t>
  </si>
  <si>
    <t>Приложение 1                                                                       к Постановлению Администрации Сабанчеевского сельского поселения "Об исполнении бюджета  Сабанчеевского сельского поселения за 1 квартал  2026 г" №84 от 28 мая 2026 г</t>
  </si>
  <si>
    <t>Приложение 3                                                  к Постановлению Администрации Сабанчеевского сельского поселения "Об исполнении бюджета  Сабанчеевского сельского поселения  за 1 квартал  2026 г" №84 от 28 мая 2026 г</t>
  </si>
  <si>
    <t>Приложение 4
к Постановлению Администрации Сабанчеевского сельского поселения "Об исполнении бюджета  Сабанчеевского сельского поселения за 1 квартал  2026 г" №84 от 28 мая 2026 г</t>
  </si>
  <si>
    <t>Приложение 5 к Постановлению Администрации Сабанчеевского сельского поселения "Об исполнении бюджета  Сабанчеевского сельского поселения за 1 квартал  2026 г" № 84от  28 мая 2026 г</t>
  </si>
  <si>
    <t xml:space="preserve">Приложение 6 к Постановлению Администрации Сабанчеевского сельского поселения "Об исполнении бюджета  Сабанчеевского сельского поселения за  1 квартал  2026 г" №84 от 28 мая 2026 г
</t>
  </si>
  <si>
    <t>Приложение 7 к Постановлению Администрации Сабанчеевского сельского поселения "Об исполнении бюджета  Сабанчеевского сельского поселения за  1 квартал  2026 г" № 84 от 28 мая 2026 г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</si>
</sst>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_-* #,##0.00&quot;р.&quot;_-;\-* #,##0.00&quot;р.&quot;_-;_-* \-??&quot;р.&quot;_-;_-@_-"/>
    <numFmt numFmtId="168" formatCode="#,##0.0_ ;\-#,##0.0\ "/>
  </numFmts>
  <fonts count="31">
    <font>
      <sz val="10"/>
      <color rgb="FF000000"/>
      <name val="Times New Roman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164" fontId="0" fillId="0" borderId="0">
      <alignment vertical="top" wrapText="1"/>
    </xf>
    <xf numFmtId="0" fontId="8" fillId="0" borderId="0"/>
    <xf numFmtId="0" fontId="7" fillId="0" borderId="0"/>
    <xf numFmtId="167" fontId="11" fillId="0" borderId="0">
      <alignment vertical="top" wrapText="1"/>
    </xf>
    <xf numFmtId="0" fontId="1" fillId="0" borderId="0"/>
    <xf numFmtId="0" fontId="15" fillId="0" borderId="0"/>
    <xf numFmtId="0" fontId="16" fillId="0" borderId="0">
      <alignment horizontal="center" wrapText="1"/>
    </xf>
    <xf numFmtId="0" fontId="17" fillId="0" borderId="0">
      <alignment horizontal="left"/>
    </xf>
    <xf numFmtId="0" fontId="18" fillId="0" borderId="0">
      <alignment horizontal="center" vertical="top"/>
    </xf>
    <xf numFmtId="49" fontId="19" fillId="0" borderId="0">
      <alignment horizontal="right"/>
    </xf>
    <xf numFmtId="0" fontId="17" fillId="0" borderId="0"/>
    <xf numFmtId="0" fontId="17" fillId="0" borderId="0">
      <alignment horizontal="right"/>
    </xf>
    <xf numFmtId="49" fontId="17" fillId="0" borderId="1">
      <alignment horizontal="center" vertical="center" wrapText="1"/>
    </xf>
    <xf numFmtId="0" fontId="17" fillId="0" borderId="1">
      <alignment horizontal="center" vertical="center" wrapText="1"/>
    </xf>
    <xf numFmtId="0" fontId="17" fillId="0" borderId="11">
      <alignment horizontal="left" wrapText="1"/>
    </xf>
    <xf numFmtId="49" fontId="17" fillId="0" borderId="12">
      <alignment horizontal="center"/>
    </xf>
    <xf numFmtId="4" fontId="17" fillId="0" borderId="1">
      <alignment horizontal="right"/>
    </xf>
    <xf numFmtId="0" fontId="17" fillId="0" borderId="13">
      <alignment horizontal="left" wrapText="1" indent="1"/>
    </xf>
    <xf numFmtId="49" fontId="17" fillId="0" borderId="3">
      <alignment horizontal="center"/>
    </xf>
    <xf numFmtId="0" fontId="17" fillId="0" borderId="14">
      <alignment horizontal="left" wrapText="1" indent="2"/>
    </xf>
    <xf numFmtId="49" fontId="17" fillId="0" borderId="4">
      <alignment horizontal="center"/>
    </xf>
    <xf numFmtId="0" fontId="20" fillId="0" borderId="0">
      <alignment horizontal="center"/>
    </xf>
    <xf numFmtId="49" fontId="21" fillId="0" borderId="0"/>
    <xf numFmtId="49" fontId="20" fillId="0" borderId="0"/>
    <xf numFmtId="0" fontId="20" fillId="0" borderId="15"/>
    <xf numFmtId="0" fontId="21" fillId="0" borderId="15"/>
    <xf numFmtId="49" fontId="21" fillId="0" borderId="15"/>
    <xf numFmtId="0" fontId="22" fillId="0" borderId="15"/>
    <xf numFmtId="0" fontId="23" fillId="0" borderId="0"/>
    <xf numFmtId="0" fontId="24" fillId="0" borderId="0"/>
    <xf numFmtId="0" fontId="21" fillId="0" borderId="16">
      <alignment horizontal="left" wrapText="1"/>
    </xf>
    <xf numFmtId="0" fontId="21" fillId="0" borderId="17">
      <alignment horizontal="left" wrapText="1"/>
    </xf>
    <xf numFmtId="49" fontId="21" fillId="0" borderId="18">
      <alignment horizontal="center" wrapText="1"/>
    </xf>
    <xf numFmtId="4" fontId="21" fillId="0" borderId="11">
      <alignment horizontal="right"/>
    </xf>
    <xf numFmtId="0" fontId="22" fillId="0" borderId="19"/>
    <xf numFmtId="0" fontId="21" fillId="0" borderId="20">
      <alignment horizontal="left" wrapText="1"/>
    </xf>
    <xf numFmtId="0" fontId="21" fillId="0" borderId="16">
      <alignment horizontal="left" wrapText="1" indent="1"/>
    </xf>
    <xf numFmtId="4" fontId="21" fillId="0" borderId="4">
      <alignment horizontal="right"/>
    </xf>
    <xf numFmtId="0" fontId="21" fillId="0" borderId="20">
      <alignment horizontal="left" wrapText="1" indent="2"/>
    </xf>
    <xf numFmtId="0" fontId="21" fillId="0" borderId="17">
      <alignment horizontal="left" wrapText="1" indent="2"/>
    </xf>
    <xf numFmtId="49" fontId="21" fillId="0" borderId="4">
      <alignment horizontal="center" shrinkToFit="1"/>
    </xf>
    <xf numFmtId="0" fontId="21" fillId="0" borderId="0">
      <alignment horizontal="left" wrapText="1"/>
    </xf>
    <xf numFmtId="49" fontId="21" fillId="0" borderId="0">
      <alignment horizontal="center" wrapText="1"/>
    </xf>
    <xf numFmtId="49" fontId="21" fillId="0" borderId="0">
      <alignment horizontal="center"/>
    </xf>
    <xf numFmtId="0" fontId="29" fillId="0" borderId="0"/>
  </cellStyleXfs>
  <cellXfs count="142">
    <xf numFmtId="164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 wrapText="1"/>
    </xf>
    <xf numFmtId="165" fontId="9" fillId="0" borderId="2" xfId="0" applyNumberFormat="1" applyFont="1" applyFill="1" applyBorder="1" applyAlignment="1">
      <alignment horizontal="center" vertical="center"/>
    </xf>
    <xf numFmtId="166" fontId="10" fillId="0" borderId="5" xfId="0" applyNumberFormat="1" applyFont="1" applyBorder="1" applyAlignment="1">
      <alignment horizontal="right" vertical="top" wrapText="1"/>
    </xf>
    <xf numFmtId="0" fontId="5" fillId="0" borderId="0" xfId="0" applyNumberFormat="1" applyFont="1" applyFill="1" applyAlignment="1">
      <alignment horizontal="left" vertical="top" wrapText="1"/>
    </xf>
    <xf numFmtId="0" fontId="5" fillId="0" borderId="0" xfId="0" applyNumberFormat="1" applyFont="1" applyFill="1" applyAlignment="1">
      <alignment horizontal="right" vertical="top" wrapText="1"/>
    </xf>
    <xf numFmtId="0" fontId="12" fillId="0" borderId="0" xfId="4" applyFont="1"/>
    <xf numFmtId="0" fontId="12" fillId="0" borderId="2" xfId="4" applyFont="1" applyBorder="1" applyAlignment="1">
      <alignment horizont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wrapText="1"/>
    </xf>
    <xf numFmtId="0" fontId="12" fillId="0" borderId="2" xfId="4" applyFont="1" applyBorder="1" applyAlignment="1">
      <alignment horizontal="center"/>
    </xf>
    <xf numFmtId="166" fontId="12" fillId="0" borderId="2" xfId="4" applyNumberFormat="1" applyFont="1" applyBorder="1" applyAlignment="1">
      <alignment horizontal="center"/>
    </xf>
    <xf numFmtId="164" fontId="14" fillId="0" borderId="0" xfId="0" applyFont="1" applyAlignment="1">
      <alignment vertical="center" wrapText="1"/>
    </xf>
    <xf numFmtId="164" fontId="13" fillId="0" borderId="7" xfId="0" applyFont="1" applyBorder="1" applyAlignment="1">
      <alignment horizontal="center" vertical="center" wrapText="1"/>
    </xf>
    <xf numFmtId="164" fontId="13" fillId="0" borderId="9" xfId="0" applyFont="1" applyBorder="1" applyAlignment="1">
      <alignment horizontal="center" vertical="center" wrapText="1"/>
    </xf>
    <xf numFmtId="164" fontId="13" fillId="0" borderId="9" xfId="0" applyFont="1" applyBorder="1" applyAlignment="1">
      <alignment horizontal="justify" vertical="center" wrapText="1"/>
    </xf>
    <xf numFmtId="164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164" fontId="13" fillId="0" borderId="10" xfId="0" applyFont="1" applyBorder="1" applyAlignment="1">
      <alignment horizontal="right" vertical="center"/>
    </xf>
    <xf numFmtId="164" fontId="2" fillId="0" borderId="0" xfId="0" applyFont="1" applyAlignment="1">
      <alignment horizontal="justify" vertical="center" wrapText="1"/>
    </xf>
    <xf numFmtId="164" fontId="13" fillId="0" borderId="0" xfId="0" applyFont="1" applyAlignment="1">
      <alignment horizontal="center" vertical="center" wrapText="1"/>
    </xf>
    <xf numFmtId="0" fontId="2" fillId="0" borderId="0" xfId="5" applyNumberFormat="1" applyFont="1" applyAlignment="1" applyProtection="1">
      <alignment horizontal="justify" vertical="top" wrapText="1"/>
    </xf>
    <xf numFmtId="0" fontId="13" fillId="0" borderId="0" xfId="7" applyNumberFormat="1" applyFont="1" applyAlignment="1" applyProtection="1">
      <alignment horizontal="justify" vertical="top" wrapText="1"/>
    </xf>
    <xf numFmtId="0" fontId="13" fillId="0" borderId="0" xfId="8" applyNumberFormat="1" applyFont="1" applyProtection="1">
      <alignment horizontal="center" vertical="top"/>
    </xf>
    <xf numFmtId="49" fontId="13" fillId="0" borderId="0" xfId="9" applyNumberFormat="1" applyFont="1" applyProtection="1">
      <alignment horizontal="right"/>
    </xf>
    <xf numFmtId="0" fontId="13" fillId="0" borderId="0" xfId="7" applyNumberFormat="1" applyFont="1" applyProtection="1">
      <alignment horizontal="left"/>
    </xf>
    <xf numFmtId="0" fontId="13" fillId="0" borderId="0" xfId="11" applyNumberFormat="1" applyFont="1" applyProtection="1">
      <alignment horizontal="right"/>
    </xf>
    <xf numFmtId="49" fontId="13" fillId="0" borderId="2" xfId="12" applyNumberFormat="1" applyFont="1" applyBorder="1" applyAlignment="1" applyProtection="1">
      <alignment horizontal="center" vertical="center" wrapText="1"/>
    </xf>
    <xf numFmtId="0" fontId="13" fillId="0" borderId="2" xfId="13" applyNumberFormat="1" applyFont="1" applyBorder="1" applyAlignment="1" applyProtection="1">
      <alignment horizontal="center" vertical="center" wrapText="1"/>
    </xf>
    <xf numFmtId="0" fontId="13" fillId="0" borderId="2" xfId="14" applyNumberFormat="1" applyFont="1" applyBorder="1" applyAlignment="1" applyProtection="1">
      <alignment horizontal="justify" vertical="top" wrapText="1"/>
    </xf>
    <xf numFmtId="49" fontId="13" fillId="0" borderId="2" xfId="15" applyNumberFormat="1" applyFont="1" applyBorder="1" applyProtection="1">
      <alignment horizontal="center"/>
    </xf>
    <xf numFmtId="165" fontId="13" fillId="0" borderId="2" xfId="16" applyNumberFormat="1" applyFont="1" applyBorder="1" applyProtection="1">
      <alignment horizontal="right"/>
    </xf>
    <xf numFmtId="0" fontId="13" fillId="0" borderId="2" xfId="17" applyNumberFormat="1" applyFont="1" applyBorder="1" applyAlignment="1" applyProtection="1">
      <alignment horizontal="justify" vertical="top" wrapText="1"/>
    </xf>
    <xf numFmtId="49" fontId="13" fillId="0" borderId="2" xfId="18" applyNumberFormat="1" applyFont="1" applyBorder="1" applyProtection="1">
      <alignment horizontal="center"/>
    </xf>
    <xf numFmtId="0" fontId="13" fillId="0" borderId="2" xfId="19" applyNumberFormat="1" applyFont="1" applyBorder="1" applyAlignment="1" applyProtection="1">
      <alignment horizontal="justify" vertical="top" wrapText="1"/>
    </xf>
    <xf numFmtId="49" fontId="13" fillId="0" borderId="2" xfId="20" applyNumberFormat="1" applyFont="1" applyBorder="1" applyProtection="1">
      <alignment horizontal="center"/>
    </xf>
    <xf numFmtId="164" fontId="2" fillId="0" borderId="0" xfId="0" applyFont="1" applyAlignment="1">
      <alignment vertical="center"/>
    </xf>
    <xf numFmtId="164" fontId="13" fillId="0" borderId="10" xfId="0" applyFont="1" applyBorder="1" applyAlignment="1">
      <alignment horizontal="center" vertical="center" wrapText="1"/>
    </xf>
    <xf numFmtId="164" fontId="0" fillId="0" borderId="0" xfId="0" applyAlignment="1"/>
    <xf numFmtId="0" fontId="2" fillId="0" borderId="0" xfId="21" applyNumberFormat="1" applyFont="1" applyAlignment="1" applyProtection="1"/>
    <xf numFmtId="0" fontId="2" fillId="0" borderId="0" xfId="21" applyFont="1" applyAlignment="1"/>
    <xf numFmtId="49" fontId="13" fillId="0" borderId="0" xfId="22" applyNumberFormat="1" applyFont="1" applyAlignment="1" applyProtection="1">
      <alignment horizontal="justify" vertical="top" wrapText="1"/>
    </xf>
    <xf numFmtId="0" fontId="13" fillId="0" borderId="2" xfId="30" applyNumberFormat="1" applyFont="1" applyBorder="1" applyAlignment="1" applyProtection="1">
      <alignment horizontal="justify" vertical="top" wrapText="1"/>
    </xf>
    <xf numFmtId="0" fontId="13" fillId="0" borderId="2" xfId="35" applyNumberFormat="1" applyFont="1" applyBorder="1" applyAlignment="1" applyProtection="1">
      <alignment horizontal="justify" vertical="top" wrapText="1"/>
    </xf>
    <xf numFmtId="0" fontId="13" fillId="0" borderId="2" xfId="36" applyNumberFormat="1" applyFont="1" applyBorder="1" applyAlignment="1" applyProtection="1">
      <alignment horizontal="justify" vertical="top" wrapText="1"/>
    </xf>
    <xf numFmtId="0" fontId="13" fillId="0" borderId="2" xfId="38" applyNumberFormat="1" applyFont="1" applyBorder="1" applyAlignment="1" applyProtection="1">
      <alignment horizontal="justify" vertical="top" wrapText="1"/>
    </xf>
    <xf numFmtId="0" fontId="13" fillId="0" borderId="2" xfId="39" applyNumberFormat="1" applyFont="1" applyBorder="1" applyAlignment="1" applyProtection="1">
      <alignment horizontal="justify" vertical="top" wrapText="1"/>
    </xf>
    <xf numFmtId="49" fontId="13" fillId="0" borderId="2" xfId="40" applyNumberFormat="1" applyFont="1" applyBorder="1" applyProtection="1">
      <alignment horizontal="center" shrinkToFit="1"/>
    </xf>
    <xf numFmtId="0" fontId="13" fillId="0" borderId="0" xfId="41" applyNumberFormat="1" applyFont="1" applyProtection="1">
      <alignment horizontal="left" wrapText="1"/>
    </xf>
    <xf numFmtId="49" fontId="13" fillId="0" borderId="0" xfId="42" applyNumberFormat="1" applyFont="1" applyProtection="1">
      <alignment horizontal="center" wrapText="1"/>
    </xf>
    <xf numFmtId="49" fontId="13" fillId="0" borderId="0" xfId="43" applyNumberFormat="1" applyFont="1" applyProtection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left" vertical="top" wrapText="1" shrinkToFit="1"/>
    </xf>
    <xf numFmtId="49" fontId="25" fillId="0" borderId="5" xfId="0" applyNumberFormat="1" applyFont="1" applyBorder="1" applyAlignment="1">
      <alignment horizontal="left" vertical="top" wrapText="1"/>
    </xf>
    <xf numFmtId="0" fontId="25" fillId="0" borderId="5" xfId="0" applyNumberFormat="1" applyFont="1" applyBorder="1" applyAlignment="1">
      <alignment horizontal="left" vertical="top" wrapText="1"/>
    </xf>
    <xf numFmtId="166" fontId="25" fillId="0" borderId="5" xfId="0" applyNumberFormat="1" applyFont="1" applyBorder="1" applyAlignment="1">
      <alignment horizontal="right" vertical="top" wrapText="1"/>
    </xf>
    <xf numFmtId="0" fontId="26" fillId="0" borderId="5" xfId="0" applyNumberFormat="1" applyFont="1" applyBorder="1" applyAlignment="1">
      <alignment horizontal="left" vertical="top" wrapText="1"/>
    </xf>
    <xf numFmtId="49" fontId="27" fillId="0" borderId="5" xfId="0" applyNumberFormat="1" applyFont="1" applyBorder="1" applyAlignment="1">
      <alignment horizontal="left" vertical="top" wrapText="1"/>
    </xf>
    <xf numFmtId="49" fontId="26" fillId="0" borderId="5" xfId="0" applyNumberFormat="1" applyFont="1" applyBorder="1" applyAlignment="1">
      <alignment horizontal="left" vertical="top" wrapText="1"/>
    </xf>
    <xf numFmtId="0" fontId="28" fillId="0" borderId="5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top" wrapText="1" shrinkToFit="1"/>
    </xf>
    <xf numFmtId="49" fontId="10" fillId="0" borderId="5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2" fontId="10" fillId="0" borderId="5" xfId="0" applyNumberFormat="1" applyFont="1" applyBorder="1" applyAlignment="1">
      <alignment horizontal="left" vertical="top" wrapText="1" shrinkToFit="1"/>
    </xf>
    <xf numFmtId="49" fontId="10" fillId="3" borderId="5" xfId="0" applyNumberFormat="1" applyFont="1" applyFill="1" applyBorder="1" applyAlignment="1">
      <alignment horizontal="left" vertical="top" wrapText="1" shrinkToFit="1"/>
    </xf>
    <xf numFmtId="49" fontId="10" fillId="3" borderId="5" xfId="0" applyNumberFormat="1" applyFont="1" applyFill="1" applyBorder="1" applyAlignment="1">
      <alignment horizontal="left" vertical="top" wrapText="1"/>
    </xf>
    <xf numFmtId="0" fontId="10" fillId="3" borderId="5" xfId="0" applyNumberFormat="1" applyFont="1" applyFill="1" applyBorder="1" applyAlignment="1">
      <alignment horizontal="left" vertical="top" wrapText="1"/>
    </xf>
    <xf numFmtId="166" fontId="10" fillId="3" borderId="5" xfId="0" applyNumberFormat="1" applyFont="1" applyFill="1" applyBorder="1" applyAlignment="1">
      <alignment horizontal="right" vertical="top" wrapText="1"/>
    </xf>
    <xf numFmtId="49" fontId="10" fillId="0" borderId="5" xfId="0" applyNumberFormat="1" applyFont="1" applyFill="1" applyBorder="1" applyAlignment="1">
      <alignment horizontal="left" vertical="top" wrapText="1" shrinkToFit="1"/>
    </xf>
    <xf numFmtId="0" fontId="10" fillId="0" borderId="5" xfId="0" applyNumberFormat="1" applyFont="1" applyFill="1" applyBorder="1" applyAlignment="1">
      <alignment horizontal="left" vertical="top" wrapText="1"/>
    </xf>
    <xf numFmtId="166" fontId="10" fillId="0" borderId="5" xfId="0" applyNumberFormat="1" applyFont="1" applyFill="1" applyBorder="1" applyAlignment="1">
      <alignment horizontal="right" vertical="top" wrapText="1"/>
    </xf>
    <xf numFmtId="2" fontId="26" fillId="0" borderId="5" xfId="0" applyNumberFormat="1" applyFont="1" applyBorder="1" applyAlignment="1">
      <alignment horizontal="left" vertical="top" wrapText="1" shrinkToFit="1"/>
    </xf>
    <xf numFmtId="0" fontId="10" fillId="0" borderId="5" xfId="0" applyNumberFormat="1" applyFont="1" applyBorder="1">
      <alignment vertical="top" wrapText="1"/>
    </xf>
    <xf numFmtId="2" fontId="10" fillId="3" borderId="5" xfId="0" applyNumberFormat="1" applyFont="1" applyFill="1" applyBorder="1" applyAlignment="1">
      <alignment horizontal="left" vertical="top" wrapText="1" shrinkToFit="1"/>
    </xf>
    <xf numFmtId="0" fontId="25" fillId="0" borderId="5" xfId="0" applyNumberFormat="1" applyFont="1" applyBorder="1">
      <alignment vertical="top" wrapText="1"/>
    </xf>
    <xf numFmtId="49" fontId="25" fillId="0" borderId="5" xfId="0" applyNumberFormat="1" applyFont="1" applyBorder="1">
      <alignment vertical="top" wrapText="1"/>
    </xf>
    <xf numFmtId="49" fontId="10" fillId="0" borderId="5" xfId="0" applyNumberFormat="1" applyFont="1" applyBorder="1">
      <alignment vertical="top" wrapText="1"/>
    </xf>
    <xf numFmtId="164" fontId="13" fillId="0" borderId="2" xfId="0" applyNumberFormat="1" applyFont="1" applyFill="1" applyBorder="1" applyAlignment="1">
      <alignment vertical="top" wrapText="1"/>
    </xf>
    <xf numFmtId="164" fontId="6" fillId="0" borderId="2" xfId="0" applyNumberFormat="1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left" vertical="top" wrapText="1"/>
    </xf>
    <xf numFmtId="166" fontId="25" fillId="0" borderId="5" xfId="0" applyNumberFormat="1" applyFont="1" applyBorder="1">
      <alignment vertical="top" wrapText="1"/>
    </xf>
    <xf numFmtId="164" fontId="13" fillId="0" borderId="23" xfId="0" applyNumberFormat="1" applyFont="1" applyFill="1" applyBorder="1" applyAlignment="1">
      <alignment vertical="top" wrapText="1"/>
    </xf>
    <xf numFmtId="164" fontId="13" fillId="0" borderId="23" xfId="0" applyNumberFormat="1" applyFont="1" applyFill="1" applyBorder="1" applyAlignment="1">
      <alignment horizontal="center" vertical="top" wrapText="1"/>
    </xf>
    <xf numFmtId="4" fontId="13" fillId="0" borderId="22" xfId="0" applyNumberFormat="1" applyFont="1" applyBorder="1" applyAlignment="1">
      <alignment horizontal="right" vertical="center"/>
    </xf>
    <xf numFmtId="164" fontId="0" fillId="0" borderId="2" xfId="0" applyNumberFormat="1" applyFont="1" applyFill="1" applyBorder="1" applyAlignment="1">
      <alignment vertical="top" wrapText="1"/>
    </xf>
    <xf numFmtId="168" fontId="13" fillId="0" borderId="2" xfId="0" applyNumberFormat="1" applyFont="1" applyFill="1" applyBorder="1" applyAlignment="1">
      <alignment vertical="top" wrapText="1"/>
    </xf>
    <xf numFmtId="49" fontId="13" fillId="0" borderId="2" xfId="0" applyNumberFormat="1" applyFont="1" applyFill="1" applyBorder="1" applyAlignment="1">
      <alignment vertical="top" wrapText="1"/>
    </xf>
    <xf numFmtId="2" fontId="30" fillId="3" borderId="5" xfId="0" applyNumberFormat="1" applyFont="1" applyFill="1" applyBorder="1" applyAlignment="1">
      <alignment horizontal="left" vertical="top" wrapText="1" shrinkToFit="1"/>
    </xf>
    <xf numFmtId="49" fontId="30" fillId="3" borderId="5" xfId="0" applyNumberFormat="1" applyFont="1" applyFill="1" applyBorder="1" applyAlignment="1">
      <alignment horizontal="left" vertical="top" wrapText="1"/>
    </xf>
    <xf numFmtId="0" fontId="30" fillId="3" borderId="5" xfId="0" applyNumberFormat="1" applyFont="1" applyFill="1" applyBorder="1" applyAlignment="1">
      <alignment horizontal="left" vertical="top" wrapText="1"/>
    </xf>
    <xf numFmtId="166" fontId="30" fillId="3" borderId="5" xfId="0" applyNumberFormat="1" applyFont="1" applyFill="1" applyBorder="1" applyAlignment="1">
      <alignment horizontal="right" vertical="top" wrapText="1"/>
    </xf>
    <xf numFmtId="49" fontId="30" fillId="0" borderId="5" xfId="0" applyNumberFormat="1" applyFont="1" applyBorder="1" applyAlignment="1">
      <alignment horizontal="left" vertical="top" wrapText="1" shrinkToFit="1"/>
    </xf>
    <xf numFmtId="49" fontId="30" fillId="0" borderId="5" xfId="0" applyNumberFormat="1" applyFont="1" applyBorder="1" applyAlignment="1">
      <alignment horizontal="left" vertical="top" wrapText="1"/>
    </xf>
    <xf numFmtId="0" fontId="30" fillId="0" borderId="5" xfId="0" applyNumberFormat="1" applyFont="1" applyBorder="1" applyAlignment="1">
      <alignment horizontal="left" vertical="top" wrapText="1"/>
    </xf>
    <xf numFmtId="166" fontId="30" fillId="0" borderId="5" xfId="0" applyNumberFormat="1" applyFont="1" applyBorder="1" applyAlignment="1">
      <alignment horizontal="right" vertical="top" wrapText="1"/>
    </xf>
    <xf numFmtId="164" fontId="13" fillId="0" borderId="2" xfId="0" applyFont="1" applyBorder="1" applyAlignment="1">
      <alignment horizontal="justify" vertical="center" wrapText="1"/>
    </xf>
    <xf numFmtId="164" fontId="13" fillId="0" borderId="2" xfId="0" applyFont="1" applyBorder="1" applyAlignment="1">
      <alignment horizontal="center" vertical="center"/>
    </xf>
    <xf numFmtId="164" fontId="13" fillId="0" borderId="0" xfId="0" applyFont="1" applyBorder="1" applyAlignment="1">
      <alignment horizontal="justify" vertical="center" wrapText="1"/>
    </xf>
    <xf numFmtId="164" fontId="13" fillId="0" borderId="0" xfId="0" applyFont="1" applyBorder="1" applyAlignment="1">
      <alignment vertical="center"/>
    </xf>
    <xf numFmtId="164" fontId="13" fillId="0" borderId="0" xfId="0" applyFont="1" applyBorder="1" applyAlignment="1">
      <alignment horizontal="right" vertical="center"/>
    </xf>
    <xf numFmtId="164" fontId="13" fillId="0" borderId="24" xfId="0" applyNumberFormat="1" applyFont="1" applyFill="1" applyBorder="1" applyAlignment="1">
      <alignment vertical="top" wrapText="1"/>
    </xf>
    <xf numFmtId="164" fontId="13" fillId="0" borderId="24" xfId="0" applyNumberFormat="1" applyFont="1" applyFill="1" applyBorder="1" applyAlignment="1">
      <alignment horizontal="center" vertical="top" wrapText="1"/>
    </xf>
    <xf numFmtId="164" fontId="13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164" fontId="13" fillId="0" borderId="2" xfId="0" applyFont="1" applyBorder="1" applyAlignment="1">
      <alignment horizontal="right" vertical="center"/>
    </xf>
    <xf numFmtId="164" fontId="13" fillId="0" borderId="2" xfId="0" applyFont="1" applyBorder="1" applyAlignment="1">
      <alignment horizontal="justify" vertical="distributed" wrapText="1"/>
    </xf>
    <xf numFmtId="0" fontId="6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2" fillId="0" borderId="0" xfId="0" applyFont="1" applyAlignment="1">
      <alignment horizontal="justify" vertical="center" wrapText="1"/>
    </xf>
    <xf numFmtId="164" fontId="13" fillId="0" borderId="0" xfId="0" applyFont="1" applyAlignment="1">
      <alignment horizontal="right" vertical="center" wrapText="1"/>
    </xf>
    <xf numFmtId="164" fontId="13" fillId="0" borderId="0" xfId="0" applyFont="1" applyAlignment="1">
      <alignment horizontal="center" vertical="center" wrapText="1"/>
    </xf>
    <xf numFmtId="164" fontId="13" fillId="0" borderId="2" xfId="0" applyFont="1" applyBorder="1" applyAlignment="1">
      <alignment horizontal="center" vertical="center" wrapText="1"/>
    </xf>
    <xf numFmtId="164" fontId="14" fillId="0" borderId="0" xfId="0" applyFont="1" applyBorder="1" applyAlignment="1">
      <alignment vertical="center" wrapText="1"/>
    </xf>
    <xf numFmtId="0" fontId="13" fillId="0" borderId="0" xfId="10" applyNumberFormat="1" applyFont="1" applyAlignment="1" applyProtection="1">
      <alignment horizontal="center" wrapText="1"/>
    </xf>
    <xf numFmtId="164" fontId="13" fillId="0" borderId="6" xfId="0" applyFont="1" applyBorder="1" applyAlignment="1">
      <alignment horizontal="center" vertical="center" wrapText="1"/>
    </xf>
    <xf numFmtId="164" fontId="13" fillId="0" borderId="8" xfId="0" applyFont="1" applyBorder="1" applyAlignment="1">
      <alignment horizontal="center" vertical="center" wrapText="1"/>
    </xf>
    <xf numFmtId="164" fontId="13" fillId="0" borderId="9" xfId="0" applyFont="1" applyBorder="1" applyAlignment="1">
      <alignment horizontal="center" vertical="center" wrapText="1"/>
    </xf>
    <xf numFmtId="164" fontId="13" fillId="0" borderId="0" xfId="0" applyFont="1" applyAlignment="1">
      <alignment horizontal="justify" vertical="center" wrapText="1"/>
    </xf>
    <xf numFmtId="0" fontId="5" fillId="0" borderId="0" xfId="0" applyNumberFormat="1" applyFont="1" applyFill="1" applyAlignment="1">
      <alignment horizontal="left" vertical="top" wrapText="1"/>
    </xf>
    <xf numFmtId="164" fontId="6" fillId="0" borderId="0" xfId="0" applyFont="1" applyAlignment="1">
      <alignment vertical="justify"/>
    </xf>
    <xf numFmtId="164" fontId="0" fillId="0" borderId="0" xfId="0" applyAlignment="1">
      <alignment vertical="justify"/>
    </xf>
    <xf numFmtId="164" fontId="6" fillId="0" borderId="0" xfId="0" applyFont="1" applyAlignment="1">
      <alignment wrapText="1"/>
    </xf>
    <xf numFmtId="164" fontId="0" fillId="0" borderId="0" xfId="0" applyAlignment="1"/>
    <xf numFmtId="0" fontId="12" fillId="0" borderId="0" xfId="4" applyFont="1" applyAlignment="1">
      <alignment horizontal="justify" wrapText="1"/>
    </xf>
    <xf numFmtId="0" fontId="12" fillId="0" borderId="0" xfId="4" applyFont="1" applyAlignment="1">
      <alignment horizontal="center" wrapText="1"/>
    </xf>
    <xf numFmtId="0" fontId="13" fillId="0" borderId="0" xfId="6" applyFont="1" applyAlignment="1">
      <alignment horizontal="right" vertical="top" wrapText="1"/>
    </xf>
    <xf numFmtId="0" fontId="2" fillId="0" borderId="21" xfId="24" applyNumberFormat="1" applyFont="1" applyBorder="1" applyAlignment="1" applyProtection="1">
      <alignment horizontal="center" vertical="justify"/>
    </xf>
  </cellXfs>
  <cellStyles count="45">
    <cellStyle name="Excel Built-in Normal" xfId="3"/>
    <cellStyle name="xl102" xfId="24"/>
    <cellStyle name="xl103" xfId="30"/>
    <cellStyle name="xl104" xfId="35"/>
    <cellStyle name="xl105" xfId="36"/>
    <cellStyle name="xl106" xfId="38"/>
    <cellStyle name="xl107" xfId="39"/>
    <cellStyle name="xl112" xfId="40"/>
    <cellStyle name="xl113" xfId="31"/>
    <cellStyle name="xl23" xfId="5"/>
    <cellStyle name="xl24" xfId="7"/>
    <cellStyle name="xl25" xfId="10"/>
    <cellStyle name="xl26" xfId="29"/>
    <cellStyle name="xl27" xfId="28"/>
    <cellStyle name="xl28" xfId="12"/>
    <cellStyle name="xl29" xfId="14"/>
    <cellStyle name="xl30" xfId="17"/>
    <cellStyle name="xl31" xfId="19"/>
    <cellStyle name="xl33" xfId="8"/>
    <cellStyle name="xl35" xfId="32"/>
    <cellStyle name="xl41" xfId="22"/>
    <cellStyle name="xl42" xfId="15"/>
    <cellStyle name="xl43" xfId="18"/>
    <cellStyle name="xl44" xfId="20"/>
    <cellStyle name="xl45" xfId="13"/>
    <cellStyle name="xl47" xfId="16"/>
    <cellStyle name="xl48" xfId="37"/>
    <cellStyle name="xl51" xfId="21"/>
    <cellStyle name="xl54" xfId="6"/>
    <cellStyle name="xl55" xfId="9"/>
    <cellStyle name="xl56" xfId="11"/>
    <cellStyle name="xl73" xfId="34"/>
    <cellStyle name="xl76" xfId="43"/>
    <cellStyle name="xl78" xfId="33"/>
    <cellStyle name="xl81" xfId="41"/>
    <cellStyle name="xl87" xfId="42"/>
    <cellStyle name="xl93" xfId="26"/>
    <cellStyle name="xl95" xfId="23"/>
    <cellStyle name="xl98" xfId="25"/>
    <cellStyle name="xl99" xfId="27"/>
    <cellStyle name="Обычный" xfId="0" builtinId="0"/>
    <cellStyle name="Обычный 2" xfId="2"/>
    <cellStyle name="Обычный 3" xfId="44"/>
    <cellStyle name="Обычный 3 2" xfId="4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58;&#1063;&#1045;&#1058;%20&#1054;&#1041;%20&#1048;&#1057;&#1054;&#1051;&#1053;&#1045;&#1053;&#1048;&#1048;%20&#1041;&#1070;&#1044;&#1046;&#1045;&#1058;&#1040;/&#1048;&#1089;&#1087;&#1086;&#1083;&#1085;&#1077;&#1085;&#1080;&#1077;%20&#1079;&#1072;%202019&#1075;/&#1048;&#1089;&#1087;&#1086;&#1083;&#1085;&#1077;&#1085;&#1080;&#1077;%20&#1079;&#1072;%202019%20&#1075;&#1086;&#10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Приложение 6"/>
      <sheetName val="Приложение 7"/>
      <sheetName val="Доходы"/>
      <sheetName val="Расходы"/>
      <sheetName val="Расходы (2)"/>
      <sheetName val="Расходы (3)"/>
      <sheetName val="Источники"/>
      <sheetName val="КонсТаб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M10">
            <v>0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view="pageBreakPreview" zoomScaleSheetLayoutView="100" workbookViewId="0">
      <selection activeCell="N8" sqref="N8"/>
    </sheetView>
  </sheetViews>
  <sheetFormatPr defaultRowHeight="12.75"/>
  <cols>
    <col min="1" max="1" width="47.5" customWidth="1"/>
    <col min="2" max="4" width="4.1640625" customWidth="1"/>
    <col min="5" max="8" width="7" customWidth="1"/>
    <col min="9" max="11" width="14" customWidth="1"/>
  </cols>
  <sheetData>
    <row r="1" spans="1:11" ht="81" customHeight="1">
      <c r="A1" s="1" t="s">
        <v>0</v>
      </c>
      <c r="B1" s="2" t="s">
        <v>0</v>
      </c>
      <c r="C1" s="2" t="s">
        <v>0</v>
      </c>
      <c r="D1" s="2" t="s">
        <v>0</v>
      </c>
      <c r="E1" s="116" t="s">
        <v>37</v>
      </c>
      <c r="F1" s="116"/>
      <c r="G1" s="116"/>
      <c r="H1" s="116"/>
      <c r="I1" s="117"/>
      <c r="J1" s="117"/>
      <c r="K1" s="117"/>
    </row>
    <row r="2" spans="1:11" ht="81" customHeight="1">
      <c r="A2" s="118" t="s">
        <v>38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5" customHeight="1">
      <c r="A3" s="3" t="s">
        <v>0</v>
      </c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</row>
    <row r="4" spans="1:11" ht="23.25" customHeight="1">
      <c r="A4" s="120" t="s">
        <v>2</v>
      </c>
      <c r="B4" s="120" t="s">
        <v>5</v>
      </c>
      <c r="C4" s="120"/>
      <c r="D4" s="120"/>
      <c r="E4" s="120"/>
      <c r="F4" s="121" t="s">
        <v>3</v>
      </c>
      <c r="G4" s="121" t="s">
        <v>4</v>
      </c>
      <c r="H4" s="121" t="s">
        <v>20</v>
      </c>
      <c r="I4" s="120" t="s">
        <v>7</v>
      </c>
      <c r="J4" s="120"/>
      <c r="K4" s="120"/>
    </row>
    <row r="5" spans="1:11" ht="14.85" customHeight="1">
      <c r="A5" s="120" t="s">
        <v>0</v>
      </c>
      <c r="B5" s="120" t="s">
        <v>0</v>
      </c>
      <c r="C5" s="120"/>
      <c r="D5" s="120"/>
      <c r="E5" s="120"/>
      <c r="F5" s="122"/>
      <c r="G5" s="122"/>
      <c r="H5" s="122"/>
      <c r="I5" s="12" t="s">
        <v>21</v>
      </c>
      <c r="J5" s="12" t="s">
        <v>22</v>
      </c>
      <c r="K5" s="12" t="s">
        <v>23</v>
      </c>
    </row>
    <row r="6" spans="1:11" ht="12.95" customHeight="1">
      <c r="A6" s="4" t="s">
        <v>8</v>
      </c>
      <c r="B6" s="4">
        <v>2</v>
      </c>
      <c r="C6" s="4">
        <v>3</v>
      </c>
      <c r="D6" s="4">
        <v>4</v>
      </c>
      <c r="E6" s="4">
        <v>5</v>
      </c>
      <c r="F6" s="11">
        <v>6</v>
      </c>
      <c r="G6" s="11">
        <v>7</v>
      </c>
      <c r="H6" s="11">
        <v>8</v>
      </c>
      <c r="I6" s="4">
        <v>9</v>
      </c>
      <c r="J6" s="4">
        <v>10</v>
      </c>
      <c r="K6" s="4">
        <v>11</v>
      </c>
    </row>
    <row r="7" spans="1:11" ht="14.45" customHeight="1">
      <c r="A7" s="5" t="s">
        <v>19</v>
      </c>
      <c r="B7" s="5" t="s">
        <v>0</v>
      </c>
      <c r="C7" s="5" t="s">
        <v>0</v>
      </c>
      <c r="D7" s="5" t="s">
        <v>0</v>
      </c>
      <c r="E7" s="5" t="s">
        <v>0</v>
      </c>
      <c r="F7" s="5"/>
      <c r="G7" s="5"/>
      <c r="H7" s="5"/>
      <c r="I7" s="7">
        <v>0</v>
      </c>
      <c r="J7" s="7">
        <v>0</v>
      </c>
      <c r="K7" s="7">
        <v>0</v>
      </c>
    </row>
    <row r="8" spans="1:11">
      <c r="A8" s="8"/>
      <c r="B8" s="5"/>
      <c r="C8" s="5"/>
      <c r="D8" s="5"/>
      <c r="E8" s="5"/>
      <c r="F8" s="5"/>
      <c r="G8" s="5"/>
      <c r="H8" s="5"/>
      <c r="I8" s="7"/>
      <c r="J8" s="7"/>
      <c r="K8" s="7"/>
    </row>
    <row r="9" spans="1:11">
      <c r="A9" s="6"/>
      <c r="B9" s="6"/>
      <c r="C9" s="6"/>
      <c r="D9" s="6"/>
      <c r="E9" s="6"/>
      <c r="F9" s="6"/>
      <c r="G9" s="6"/>
      <c r="H9" s="6"/>
      <c r="I9" s="10"/>
      <c r="J9" s="10"/>
      <c r="K9" s="10"/>
    </row>
    <row r="10" spans="1:11">
      <c r="A10" s="9"/>
      <c r="B10" s="6"/>
      <c r="C10" s="6"/>
      <c r="D10" s="6"/>
      <c r="E10" s="6"/>
      <c r="F10" s="6"/>
      <c r="G10" s="6"/>
      <c r="H10" s="6"/>
      <c r="I10" s="10"/>
      <c r="J10" s="10"/>
      <c r="K10" s="10"/>
    </row>
    <row r="11" spans="1:11">
      <c r="A11" s="6"/>
      <c r="B11" s="6"/>
      <c r="C11" s="6"/>
      <c r="D11" s="6"/>
      <c r="E11" s="6"/>
      <c r="F11" s="6"/>
      <c r="G11" s="6"/>
      <c r="H11" s="6"/>
      <c r="I11" s="10"/>
      <c r="J11" s="10"/>
      <c r="K11" s="10"/>
    </row>
    <row r="12" spans="1:11">
      <c r="A12" s="6"/>
      <c r="B12" s="6"/>
      <c r="C12" s="6"/>
      <c r="D12" s="6"/>
      <c r="E12" s="6"/>
      <c r="F12" s="6"/>
      <c r="G12" s="6"/>
      <c r="H12" s="6"/>
      <c r="I12" s="10"/>
      <c r="J12" s="10"/>
      <c r="K12" s="10"/>
    </row>
    <row r="13" spans="1:11">
      <c r="A13" s="9"/>
      <c r="B13" s="6"/>
      <c r="C13" s="6"/>
      <c r="D13" s="6"/>
      <c r="E13" s="6"/>
      <c r="F13" s="6"/>
      <c r="G13" s="6"/>
      <c r="H13" s="6"/>
      <c r="I13" s="10"/>
      <c r="J13" s="10"/>
      <c r="K13" s="10"/>
    </row>
    <row r="14" spans="1:11">
      <c r="A14" s="6"/>
      <c r="B14" s="6"/>
      <c r="C14" s="6"/>
      <c r="D14" s="6"/>
      <c r="E14" s="6"/>
      <c r="F14" s="6"/>
      <c r="G14" s="6"/>
      <c r="H14" s="6"/>
      <c r="I14" s="10"/>
      <c r="J14" s="10"/>
      <c r="K14" s="10"/>
    </row>
    <row r="15" spans="1:11">
      <c r="A15" s="6"/>
      <c r="B15" s="6"/>
      <c r="C15" s="6"/>
      <c r="D15" s="6"/>
      <c r="E15" s="6"/>
      <c r="F15" s="6"/>
      <c r="G15" s="6"/>
      <c r="H15" s="6"/>
      <c r="I15" s="10"/>
      <c r="J15" s="10"/>
      <c r="K15" s="10"/>
    </row>
    <row r="16" spans="1:11">
      <c r="A16" s="9"/>
      <c r="B16" s="6"/>
      <c r="C16" s="6"/>
      <c r="D16" s="6"/>
      <c r="E16" s="6"/>
      <c r="F16" s="6"/>
      <c r="G16" s="6"/>
      <c r="H16" s="6"/>
      <c r="I16" s="10"/>
      <c r="J16" s="10"/>
      <c r="K16" s="10"/>
    </row>
  </sheetData>
  <mergeCells count="9">
    <mergeCell ref="E1:K1"/>
    <mergeCell ref="A2:K2"/>
    <mergeCell ref="B3:K3"/>
    <mergeCell ref="A4:A5"/>
    <mergeCell ref="B4:E5"/>
    <mergeCell ref="I4:K4"/>
    <mergeCell ref="F4:F5"/>
    <mergeCell ref="G4:G5"/>
    <mergeCell ref="H4:H5"/>
  </mergeCells>
  <pageMargins left="0.43307089999999998" right="0.2362205" top="0.70275589999999999" bottom="1.220866" header="0.3" footer="0.3"/>
  <pageSetup paperSize="9" scale="83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O8" sqref="O8"/>
    </sheetView>
  </sheetViews>
  <sheetFormatPr defaultRowHeight="12.75"/>
  <cols>
    <col min="1" max="1" width="37.5" customWidth="1"/>
    <col min="2" max="2" width="32.33203125" customWidth="1"/>
    <col min="3" max="3" width="14.1640625" customWidth="1"/>
  </cols>
  <sheetData>
    <row r="1" spans="1:4">
      <c r="A1" s="123"/>
      <c r="B1" s="124" t="s">
        <v>360</v>
      </c>
      <c r="C1" s="124"/>
      <c r="D1" s="124"/>
    </row>
    <row r="2" spans="1:4" ht="81.75" customHeight="1">
      <c r="A2" s="123"/>
      <c r="B2" s="124"/>
      <c r="C2" s="124"/>
      <c r="D2" s="124"/>
    </row>
    <row r="3" spans="1:4" ht="55.5" customHeight="1">
      <c r="A3" s="125" t="s">
        <v>351</v>
      </c>
      <c r="B3" s="125"/>
      <c r="C3" s="125"/>
      <c r="D3" s="125"/>
    </row>
    <row r="4" spans="1:4" ht="15.75">
      <c r="A4" s="107"/>
      <c r="B4" s="108"/>
      <c r="C4" s="109"/>
      <c r="D4" s="22"/>
    </row>
    <row r="5" spans="1:4" ht="15.75">
      <c r="A5" s="112" t="s">
        <v>2</v>
      </c>
      <c r="B5" s="126" t="s">
        <v>143</v>
      </c>
      <c r="C5" s="126" t="s">
        <v>292</v>
      </c>
      <c r="D5" s="127"/>
    </row>
    <row r="6" spans="1:4" ht="44.25" customHeight="1">
      <c r="A6" s="112" t="s">
        <v>144</v>
      </c>
      <c r="B6" s="126"/>
      <c r="C6" s="126"/>
      <c r="D6" s="127"/>
    </row>
    <row r="7" spans="1:4" ht="15.75">
      <c r="A7" s="105" t="s">
        <v>145</v>
      </c>
      <c r="B7" s="106" t="s">
        <v>146</v>
      </c>
      <c r="C7" s="113">
        <f>C9+C17</f>
        <v>1969.2</v>
      </c>
      <c r="D7" s="22"/>
    </row>
    <row r="8" spans="1:4" ht="15.75">
      <c r="A8" s="105" t="s">
        <v>147</v>
      </c>
      <c r="B8" s="106"/>
      <c r="C8" s="114"/>
      <c r="D8" s="22"/>
    </row>
    <row r="9" spans="1:4" ht="31.5">
      <c r="A9" s="105" t="s">
        <v>148</v>
      </c>
      <c r="B9" s="106" t="s">
        <v>149</v>
      </c>
      <c r="C9" s="113">
        <f>C10+C11+C12+C13+C15+C16+C14</f>
        <v>810.2</v>
      </c>
      <c r="D9" s="22"/>
    </row>
    <row r="10" spans="1:4" ht="15.75">
      <c r="A10" s="105" t="s">
        <v>150</v>
      </c>
      <c r="B10" s="106" t="s">
        <v>151</v>
      </c>
      <c r="C10" s="113">
        <f>Лист2!C9</f>
        <v>93.9</v>
      </c>
      <c r="D10" s="22"/>
    </row>
    <row r="11" spans="1:4" ht="15.75">
      <c r="A11" s="105" t="s">
        <v>152</v>
      </c>
      <c r="B11" s="106" t="s">
        <v>153</v>
      </c>
      <c r="C11" s="113">
        <f>Лист2!C15</f>
        <v>95.7</v>
      </c>
      <c r="D11" s="22"/>
    </row>
    <row r="12" spans="1:4" ht="15.75">
      <c r="A12" s="105" t="s">
        <v>154</v>
      </c>
      <c r="B12" s="106" t="s">
        <v>155</v>
      </c>
      <c r="C12" s="113">
        <f>Лист2!C18</f>
        <v>260.60000000000002</v>
      </c>
      <c r="D12" s="22"/>
    </row>
    <row r="13" spans="1:4" ht="78.75" hidden="1">
      <c r="A13" s="115" t="s">
        <v>156</v>
      </c>
      <c r="B13" s="106" t="s">
        <v>157</v>
      </c>
      <c r="C13" s="113"/>
      <c r="D13" s="22"/>
    </row>
    <row r="14" spans="1:4" ht="63" hidden="1">
      <c r="A14" s="115" t="s">
        <v>318</v>
      </c>
      <c r="B14" s="106" t="s">
        <v>319</v>
      </c>
      <c r="C14" s="113">
        <f>Лист2!C27</f>
        <v>0</v>
      </c>
      <c r="D14" s="22"/>
    </row>
    <row r="15" spans="1:4" ht="47.25" hidden="1">
      <c r="A15" s="105" t="s">
        <v>158</v>
      </c>
      <c r="B15" s="106" t="s">
        <v>159</v>
      </c>
      <c r="C15" s="113">
        <v>0</v>
      </c>
      <c r="D15" s="22"/>
    </row>
    <row r="16" spans="1:4" ht="15.75">
      <c r="A16" s="105" t="s">
        <v>160</v>
      </c>
      <c r="B16" s="106" t="s">
        <v>161</v>
      </c>
      <c r="C16" s="113">
        <f>Лист2!C30</f>
        <v>360</v>
      </c>
      <c r="D16" s="22"/>
    </row>
    <row r="17" spans="1:4" ht="15.75">
      <c r="A17" s="105" t="s">
        <v>24</v>
      </c>
      <c r="B17" s="106" t="s">
        <v>162</v>
      </c>
      <c r="C17" s="113">
        <f>C18+C23+Лист1!C25</f>
        <v>1159</v>
      </c>
      <c r="D17" s="22"/>
    </row>
    <row r="18" spans="1:4" ht="63">
      <c r="A18" s="105" t="s">
        <v>29</v>
      </c>
      <c r="B18" s="106" t="s">
        <v>163</v>
      </c>
      <c r="C18" s="113">
        <f>SUM(C19:C22)</f>
        <v>1159</v>
      </c>
      <c r="D18" s="22"/>
    </row>
    <row r="19" spans="1:4" ht="47.25">
      <c r="A19" s="105" t="s">
        <v>164</v>
      </c>
      <c r="B19" s="106" t="s">
        <v>165</v>
      </c>
      <c r="C19" s="113">
        <f>Лист2!C35</f>
        <v>371.79999999999995</v>
      </c>
      <c r="D19" s="22"/>
    </row>
    <row r="20" spans="1:4" ht="63">
      <c r="A20" s="105" t="s">
        <v>25</v>
      </c>
      <c r="B20" s="106" t="s">
        <v>166</v>
      </c>
      <c r="C20" s="113">
        <f>Лист2!C40</f>
        <v>177</v>
      </c>
      <c r="D20" s="22"/>
    </row>
    <row r="21" spans="1:4" ht="47.25">
      <c r="A21" s="105" t="s">
        <v>33</v>
      </c>
      <c r="B21" s="106" t="s">
        <v>167</v>
      </c>
      <c r="C21" s="113">
        <f>Лист2!C45</f>
        <v>28.2</v>
      </c>
      <c r="D21" s="22"/>
    </row>
    <row r="22" spans="1:4" ht="31.5">
      <c r="A22" s="105" t="s">
        <v>27</v>
      </c>
      <c r="B22" s="106" t="s">
        <v>168</v>
      </c>
      <c r="C22" s="113">
        <f>Лист2!C49</f>
        <v>582</v>
      </c>
      <c r="D22" s="22"/>
    </row>
    <row r="23" spans="1:4" ht="32.25" hidden="1" thickBot="1">
      <c r="A23" s="110" t="s">
        <v>307</v>
      </c>
      <c r="B23" s="111" t="s">
        <v>310</v>
      </c>
      <c r="C23" s="27">
        <f>C24</f>
        <v>0</v>
      </c>
    </row>
    <row r="24" spans="1:4" ht="47.25" hidden="1">
      <c r="A24" s="91" t="s">
        <v>309</v>
      </c>
      <c r="B24" s="92" t="s">
        <v>312</v>
      </c>
      <c r="C24" s="93">
        <f>Лист2!C55</f>
        <v>0</v>
      </c>
    </row>
    <row r="25" spans="1:4" ht="153" hidden="1">
      <c r="A25" s="94" t="s">
        <v>343</v>
      </c>
      <c r="B25" s="87" t="s">
        <v>345</v>
      </c>
      <c r="C25" s="95">
        <f>C26</f>
        <v>0</v>
      </c>
    </row>
    <row r="26" spans="1:4" ht="15.75" hidden="1">
      <c r="A26" s="96" t="s">
        <v>344</v>
      </c>
      <c r="B26" s="87" t="s">
        <v>346</v>
      </c>
      <c r="C26" s="95">
        <f>Лист2!C57</f>
        <v>0</v>
      </c>
    </row>
  </sheetData>
  <mergeCells count="6">
    <mergeCell ref="A1:A2"/>
    <mergeCell ref="B1:D2"/>
    <mergeCell ref="A3:D3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7"/>
  <sheetViews>
    <sheetView workbookViewId="0">
      <selection activeCell="I51" sqref="I51"/>
    </sheetView>
  </sheetViews>
  <sheetFormatPr defaultRowHeight="12.75"/>
  <cols>
    <col min="1" max="1" width="48.5" customWidth="1"/>
    <col min="2" max="2" width="32" customWidth="1"/>
    <col min="3" max="3" width="13.83203125" customWidth="1"/>
  </cols>
  <sheetData>
    <row r="1" spans="1:3" ht="112.5" customHeight="1">
      <c r="A1" s="31"/>
      <c r="B1" s="140" t="s">
        <v>359</v>
      </c>
      <c r="C1" s="140"/>
    </row>
    <row r="2" spans="1:3" ht="15.75">
      <c r="A2" s="32"/>
      <c r="B2" s="33"/>
      <c r="C2" s="34"/>
    </row>
    <row r="3" spans="1:3" ht="51.75" customHeight="1">
      <c r="A3" s="128" t="s">
        <v>352</v>
      </c>
      <c r="B3" s="128"/>
      <c r="C3" s="128"/>
    </row>
    <row r="4" spans="1:3" ht="15.75">
      <c r="A4" s="32"/>
      <c r="B4" s="35"/>
      <c r="C4" s="36"/>
    </row>
    <row r="5" spans="1:3" ht="47.25">
      <c r="A5" s="37" t="s">
        <v>169</v>
      </c>
      <c r="B5" s="37" t="s">
        <v>143</v>
      </c>
      <c r="C5" s="38" t="s">
        <v>293</v>
      </c>
    </row>
    <row r="6" spans="1:3" ht="15.75">
      <c r="A6" s="39" t="s">
        <v>145</v>
      </c>
      <c r="B6" s="40" t="s">
        <v>146</v>
      </c>
      <c r="C6" s="41">
        <f>C8+C33</f>
        <v>1969.2</v>
      </c>
    </row>
    <row r="7" spans="1:3" ht="15.75">
      <c r="A7" s="42" t="s">
        <v>147</v>
      </c>
      <c r="B7" s="43"/>
      <c r="C7" s="41"/>
    </row>
    <row r="8" spans="1:3" ht="15.75">
      <c r="A8" s="44" t="s">
        <v>148</v>
      </c>
      <c r="B8" s="45" t="s">
        <v>149</v>
      </c>
      <c r="C8" s="41">
        <f>C9+C15+C22+C30+C18+C27</f>
        <v>810.2</v>
      </c>
    </row>
    <row r="9" spans="1:3" ht="15.75">
      <c r="A9" s="44" t="s">
        <v>150</v>
      </c>
      <c r="B9" s="45" t="s">
        <v>151</v>
      </c>
      <c r="C9" s="41">
        <f>C10</f>
        <v>93.9</v>
      </c>
    </row>
    <row r="10" spans="1:3" ht="15.75">
      <c r="A10" s="44" t="s">
        <v>170</v>
      </c>
      <c r="B10" s="45" t="s">
        <v>171</v>
      </c>
      <c r="C10" s="41">
        <f>SUM(C11:C14)</f>
        <v>93.9</v>
      </c>
    </row>
    <row r="11" spans="1:3" ht="126">
      <c r="A11" s="44" t="s">
        <v>172</v>
      </c>
      <c r="B11" s="45" t="s">
        <v>173</v>
      </c>
      <c r="C11" s="41">
        <v>93.2</v>
      </c>
    </row>
    <row r="12" spans="1:3" ht="189">
      <c r="A12" s="44" t="s">
        <v>174</v>
      </c>
      <c r="B12" s="45" t="s">
        <v>175</v>
      </c>
      <c r="C12" s="41">
        <v>0.7</v>
      </c>
    </row>
    <row r="13" spans="1:3" ht="89.25" hidden="1" customHeight="1">
      <c r="A13" s="44" t="s">
        <v>176</v>
      </c>
      <c r="B13" s="45" t="s">
        <v>177</v>
      </c>
      <c r="C13" s="41"/>
    </row>
    <row r="14" spans="1:3" ht="216" hidden="1" customHeight="1">
      <c r="A14" s="44" t="s">
        <v>329</v>
      </c>
      <c r="B14" s="45" t="s">
        <v>328</v>
      </c>
      <c r="C14" s="41"/>
    </row>
    <row r="15" spans="1:3" ht="15.75">
      <c r="A15" s="44" t="s">
        <v>152</v>
      </c>
      <c r="B15" s="45" t="s">
        <v>153</v>
      </c>
      <c r="C15" s="41">
        <f>C16</f>
        <v>95.7</v>
      </c>
    </row>
    <row r="16" spans="1:3" ht="15.75">
      <c r="A16" s="44" t="s">
        <v>178</v>
      </c>
      <c r="B16" s="45" t="s">
        <v>179</v>
      </c>
      <c r="C16" s="41">
        <f>C17</f>
        <v>95.7</v>
      </c>
    </row>
    <row r="17" spans="1:3" ht="15.75">
      <c r="A17" s="44" t="s">
        <v>178</v>
      </c>
      <c r="B17" s="45" t="s">
        <v>180</v>
      </c>
      <c r="C17" s="41">
        <v>95.7</v>
      </c>
    </row>
    <row r="18" spans="1:3" ht="15.75">
      <c r="A18" s="44" t="s">
        <v>154</v>
      </c>
      <c r="B18" s="45" t="s">
        <v>155</v>
      </c>
      <c r="C18" s="41">
        <f>SUM(C19:C21)</f>
        <v>260.60000000000002</v>
      </c>
    </row>
    <row r="19" spans="1:3" ht="78.75">
      <c r="A19" s="44" t="s">
        <v>181</v>
      </c>
      <c r="B19" s="45" t="s">
        <v>182</v>
      </c>
      <c r="C19" s="41">
        <v>2.7</v>
      </c>
    </row>
    <row r="20" spans="1:3" ht="63">
      <c r="A20" s="44" t="s">
        <v>183</v>
      </c>
      <c r="B20" s="45" t="s">
        <v>184</v>
      </c>
      <c r="C20" s="41">
        <v>244.9</v>
      </c>
    </row>
    <row r="21" spans="1:3" ht="63">
      <c r="A21" s="44" t="s">
        <v>185</v>
      </c>
      <c r="B21" s="45" t="s">
        <v>186</v>
      </c>
      <c r="C21" s="41">
        <v>13</v>
      </c>
    </row>
    <row r="22" spans="1:3" ht="63" hidden="1">
      <c r="A22" s="44" t="s">
        <v>342</v>
      </c>
      <c r="B22" s="45" t="s">
        <v>157</v>
      </c>
      <c r="C22" s="41">
        <f>C23+C25</f>
        <v>0</v>
      </c>
    </row>
    <row r="23" spans="1:3" ht="126" hidden="1">
      <c r="A23" s="44" t="s">
        <v>187</v>
      </c>
      <c r="B23" s="45" t="s">
        <v>188</v>
      </c>
      <c r="C23" s="41">
        <f>C24</f>
        <v>0</v>
      </c>
    </row>
    <row r="24" spans="1:3" ht="110.25" hidden="1">
      <c r="A24" s="44" t="s">
        <v>189</v>
      </c>
      <c r="B24" s="45" t="s">
        <v>190</v>
      </c>
      <c r="C24" s="41"/>
    </row>
    <row r="25" spans="1:3" ht="63" hidden="1">
      <c r="A25" s="44" t="s">
        <v>191</v>
      </c>
      <c r="B25" s="45" t="s">
        <v>192</v>
      </c>
      <c r="C25" s="41">
        <f>C26</f>
        <v>0</v>
      </c>
    </row>
    <row r="26" spans="1:3" ht="63" hidden="1">
      <c r="A26" s="44" t="s">
        <v>193</v>
      </c>
      <c r="B26" s="45" t="s">
        <v>194</v>
      </c>
      <c r="C26" s="41"/>
    </row>
    <row r="27" spans="1:3" ht="48.75" hidden="1" customHeight="1">
      <c r="A27" s="44" t="s">
        <v>318</v>
      </c>
      <c r="B27" s="45" t="s">
        <v>319</v>
      </c>
      <c r="C27" s="41">
        <f>C28</f>
        <v>0</v>
      </c>
    </row>
    <row r="28" spans="1:3" ht="31.5" hidden="1">
      <c r="A28" s="44" t="s">
        <v>315</v>
      </c>
      <c r="B28" s="45" t="s">
        <v>316</v>
      </c>
      <c r="C28" s="41">
        <f>C29</f>
        <v>0</v>
      </c>
    </row>
    <row r="29" spans="1:3" ht="31.5" hidden="1">
      <c r="A29" s="44" t="s">
        <v>314</v>
      </c>
      <c r="B29" s="45" t="s">
        <v>317</v>
      </c>
      <c r="C29" s="41">
        <v>0</v>
      </c>
    </row>
    <row r="30" spans="1:3" ht="15.75">
      <c r="A30" s="44" t="s">
        <v>285</v>
      </c>
      <c r="B30" s="45" t="s">
        <v>287</v>
      </c>
      <c r="C30" s="41">
        <f>C31</f>
        <v>360</v>
      </c>
    </row>
    <row r="31" spans="1:3" ht="15.75">
      <c r="A31" s="44" t="s">
        <v>284</v>
      </c>
      <c r="B31" s="45" t="s">
        <v>286</v>
      </c>
      <c r="C31" s="41">
        <f>C32</f>
        <v>360</v>
      </c>
    </row>
    <row r="32" spans="1:3" ht="47.25">
      <c r="A32" s="44" t="s">
        <v>283</v>
      </c>
      <c r="B32" s="45" t="s">
        <v>282</v>
      </c>
      <c r="C32" s="41">
        <v>360</v>
      </c>
    </row>
    <row r="33" spans="1:3" ht="15.75">
      <c r="A33" s="44" t="s">
        <v>24</v>
      </c>
      <c r="B33" s="45" t="s">
        <v>162</v>
      </c>
      <c r="C33" s="41">
        <f>C34+C54+C56</f>
        <v>1159</v>
      </c>
    </row>
    <row r="34" spans="1:3" ht="47.25">
      <c r="A34" s="44" t="s">
        <v>29</v>
      </c>
      <c r="B34" s="45" t="s">
        <v>163</v>
      </c>
      <c r="C34" s="41">
        <f>C35+C40+C45+C49</f>
        <v>1159</v>
      </c>
    </row>
    <row r="35" spans="1:3" ht="31.5">
      <c r="A35" s="44" t="s">
        <v>164</v>
      </c>
      <c r="B35" s="45" t="s">
        <v>165</v>
      </c>
      <c r="C35" s="41">
        <f>C36+C38</f>
        <v>371.79999999999995</v>
      </c>
    </row>
    <row r="36" spans="1:3" ht="31.5">
      <c r="A36" s="44" t="s">
        <v>30</v>
      </c>
      <c r="B36" s="45" t="s">
        <v>195</v>
      </c>
      <c r="C36" s="41">
        <f>C37</f>
        <v>129.1</v>
      </c>
    </row>
    <row r="37" spans="1:3" ht="47.25">
      <c r="A37" s="44" t="s">
        <v>196</v>
      </c>
      <c r="B37" s="45" t="s">
        <v>197</v>
      </c>
      <c r="C37" s="41">
        <v>129.1</v>
      </c>
    </row>
    <row r="38" spans="1:3" ht="47.25">
      <c r="A38" s="44" t="s">
        <v>31</v>
      </c>
      <c r="B38" s="45" t="s">
        <v>289</v>
      </c>
      <c r="C38" s="41">
        <f>C39</f>
        <v>242.7</v>
      </c>
    </row>
    <row r="39" spans="1:3" ht="47.25">
      <c r="A39" s="44" t="s">
        <v>32</v>
      </c>
      <c r="B39" s="45" t="s">
        <v>288</v>
      </c>
      <c r="C39" s="41">
        <v>242.7</v>
      </c>
    </row>
    <row r="40" spans="1:3" ht="47.25">
      <c r="A40" s="44" t="s">
        <v>25</v>
      </c>
      <c r="B40" s="45" t="s">
        <v>166</v>
      </c>
      <c r="C40" s="41">
        <v>177</v>
      </c>
    </row>
    <row r="41" spans="1:3" ht="47.25" hidden="1">
      <c r="A41" s="44" t="s">
        <v>332</v>
      </c>
      <c r="B41" s="45" t="s">
        <v>330</v>
      </c>
      <c r="C41" s="41">
        <f>C42</f>
        <v>0</v>
      </c>
    </row>
    <row r="42" spans="1:3" ht="63" hidden="1">
      <c r="A42" s="44" t="s">
        <v>333</v>
      </c>
      <c r="B42" s="45" t="s">
        <v>331</v>
      </c>
      <c r="C42" s="41">
        <v>0</v>
      </c>
    </row>
    <row r="43" spans="1:3" ht="15.75">
      <c r="A43" s="44" t="s">
        <v>198</v>
      </c>
      <c r="B43" s="45" t="s">
        <v>199</v>
      </c>
      <c r="C43" s="41">
        <f>C44</f>
        <v>176.9</v>
      </c>
    </row>
    <row r="44" spans="1:3" ht="31.5">
      <c r="A44" s="44" t="s">
        <v>26</v>
      </c>
      <c r="B44" s="45" t="s">
        <v>200</v>
      </c>
      <c r="C44" s="41">
        <v>176.9</v>
      </c>
    </row>
    <row r="45" spans="1:3" ht="31.5">
      <c r="A45" s="44" t="s">
        <v>33</v>
      </c>
      <c r="B45" s="45" t="s">
        <v>167</v>
      </c>
      <c r="C45" s="41">
        <f>C46+C48</f>
        <v>28.2</v>
      </c>
    </row>
    <row r="46" spans="1:3" ht="47.25" hidden="1">
      <c r="A46" s="44" t="s">
        <v>34</v>
      </c>
      <c r="B46" s="45" t="s">
        <v>201</v>
      </c>
      <c r="C46" s="41">
        <f>C47</f>
        <v>0</v>
      </c>
    </row>
    <row r="47" spans="1:3" ht="63" hidden="1">
      <c r="A47" s="44" t="s">
        <v>202</v>
      </c>
      <c r="B47" s="45" t="s">
        <v>203</v>
      </c>
      <c r="C47" s="41"/>
    </row>
    <row r="48" spans="1:3" ht="65.25" customHeight="1">
      <c r="A48" s="44" t="s">
        <v>204</v>
      </c>
      <c r="B48" s="45" t="s">
        <v>205</v>
      </c>
      <c r="C48" s="41">
        <v>28.2</v>
      </c>
    </row>
    <row r="49" spans="1:3" ht="15.75">
      <c r="A49" s="44" t="s">
        <v>27</v>
      </c>
      <c r="B49" s="45" t="s">
        <v>168</v>
      </c>
      <c r="C49" s="41">
        <f>C50+C52</f>
        <v>582</v>
      </c>
    </row>
    <row r="50" spans="1:3" ht="99" customHeight="1">
      <c r="A50" s="44" t="s">
        <v>35</v>
      </c>
      <c r="B50" s="45" t="s">
        <v>206</v>
      </c>
      <c r="C50" s="41">
        <f>C51</f>
        <v>484.1</v>
      </c>
    </row>
    <row r="51" spans="1:3" ht="112.5" customHeight="1">
      <c r="A51" s="44" t="s">
        <v>28</v>
      </c>
      <c r="B51" s="45" t="s">
        <v>207</v>
      </c>
      <c r="C51" s="41">
        <v>484.1</v>
      </c>
    </row>
    <row r="52" spans="1:3" ht="31.5">
      <c r="A52" s="44" t="s">
        <v>36</v>
      </c>
      <c r="B52" s="45" t="s">
        <v>208</v>
      </c>
      <c r="C52" s="41">
        <f>C53</f>
        <v>97.9</v>
      </c>
    </row>
    <row r="53" spans="1:3" ht="45.75" customHeight="1">
      <c r="A53" s="44" t="s">
        <v>209</v>
      </c>
      <c r="B53" s="45" t="s">
        <v>210</v>
      </c>
      <c r="C53" s="41">
        <v>97.9</v>
      </c>
    </row>
    <row r="54" spans="1:3" ht="15.75" hidden="1">
      <c r="A54" s="88" t="s">
        <v>307</v>
      </c>
      <c r="B54" s="45" t="s">
        <v>308</v>
      </c>
      <c r="C54" s="41">
        <f>C55</f>
        <v>0</v>
      </c>
    </row>
    <row r="55" spans="1:3" ht="31.5" hidden="1">
      <c r="A55" s="87" t="s">
        <v>309</v>
      </c>
      <c r="B55" s="45" t="s">
        <v>311</v>
      </c>
      <c r="C55" s="41">
        <v>0</v>
      </c>
    </row>
    <row r="56" spans="1:3" ht="114.75" hidden="1">
      <c r="A56" s="94" t="s">
        <v>343</v>
      </c>
      <c r="B56" s="87" t="s">
        <v>345</v>
      </c>
      <c r="C56" s="95">
        <f>C57</f>
        <v>0</v>
      </c>
    </row>
    <row r="57" spans="1:3" ht="147" hidden="1" customHeight="1">
      <c r="A57" s="96" t="s">
        <v>344</v>
      </c>
      <c r="B57" s="87" t="s">
        <v>346</v>
      </c>
      <c r="C57" s="95">
        <v>0</v>
      </c>
    </row>
  </sheetData>
  <mergeCells count="2">
    <mergeCell ref="B1:C1"/>
    <mergeCell ref="A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8"/>
  <sheetViews>
    <sheetView topLeftCell="A14" workbookViewId="0">
      <selection activeCell="H3" sqref="H3"/>
    </sheetView>
  </sheetViews>
  <sheetFormatPr defaultRowHeight="12.75"/>
  <cols>
    <col min="1" max="1" width="39.83203125" customWidth="1"/>
    <col min="2" max="2" width="33.5" customWidth="1"/>
    <col min="3" max="3" width="14.1640625" customWidth="1"/>
  </cols>
  <sheetData>
    <row r="1" spans="1:3" ht="97.5" customHeight="1">
      <c r="A1" s="29"/>
      <c r="B1" s="132" t="s">
        <v>361</v>
      </c>
      <c r="C1" s="132"/>
    </row>
    <row r="2" spans="1:3" ht="15.75">
      <c r="A2" s="29"/>
      <c r="B2" s="46"/>
      <c r="C2" s="30"/>
    </row>
    <row r="3" spans="1:3" ht="52.5" customHeight="1" thickBot="1">
      <c r="A3" s="129" t="s">
        <v>353</v>
      </c>
      <c r="B3" s="129"/>
      <c r="C3" s="129"/>
    </row>
    <row r="4" spans="1:3" ht="15.75" customHeight="1">
      <c r="A4" s="23" t="s">
        <v>2</v>
      </c>
      <c r="B4" s="130" t="s">
        <v>211</v>
      </c>
      <c r="C4" s="130" t="s">
        <v>306</v>
      </c>
    </row>
    <row r="5" spans="1:3" ht="45" customHeight="1" thickBot="1">
      <c r="A5" s="24" t="s">
        <v>144</v>
      </c>
      <c r="B5" s="131"/>
      <c r="C5" s="131"/>
    </row>
    <row r="6" spans="1:3" ht="16.5" thickBot="1">
      <c r="A6" s="25" t="s">
        <v>212</v>
      </c>
      <c r="B6" s="47" t="s">
        <v>146</v>
      </c>
      <c r="C6" s="27">
        <f>C8+C14+C16+C19+C22+C25+C27</f>
        <v>1545.7</v>
      </c>
    </row>
    <row r="7" spans="1:3" ht="16.5" thickBot="1">
      <c r="A7" s="25" t="s">
        <v>147</v>
      </c>
      <c r="B7" s="26"/>
      <c r="C7" s="28"/>
    </row>
    <row r="8" spans="1:3" ht="16.5" thickBot="1">
      <c r="A8" s="25" t="s">
        <v>39</v>
      </c>
      <c r="B8" s="26" t="s">
        <v>213</v>
      </c>
      <c r="C8" s="27">
        <f>C9+C10+C11+C12+C13</f>
        <v>870.2</v>
      </c>
    </row>
    <row r="9" spans="1:3" ht="63.75" thickBot="1">
      <c r="A9" s="25" t="s">
        <v>109</v>
      </c>
      <c r="B9" s="26" t="s">
        <v>214</v>
      </c>
      <c r="C9" s="27">
        <f>Лист4!J10</f>
        <v>126.2</v>
      </c>
    </row>
    <row r="10" spans="1:3" ht="126" customHeight="1" thickBot="1">
      <c r="A10" s="25" t="s">
        <v>41</v>
      </c>
      <c r="B10" s="26" t="s">
        <v>215</v>
      </c>
      <c r="C10" s="27">
        <f>Лист4!J26</f>
        <v>744</v>
      </c>
    </row>
    <row r="11" spans="1:3" ht="32.25" hidden="1" thickBot="1">
      <c r="A11" s="25" t="s">
        <v>216</v>
      </c>
      <c r="B11" s="26" t="s">
        <v>217</v>
      </c>
      <c r="C11" s="27">
        <v>0</v>
      </c>
    </row>
    <row r="12" spans="1:3" ht="16.5" hidden="1" thickBot="1">
      <c r="A12" s="25" t="s">
        <v>66</v>
      </c>
      <c r="B12" s="26" t="s">
        <v>218</v>
      </c>
      <c r="C12" s="27">
        <f>Лист4!J61</f>
        <v>0</v>
      </c>
    </row>
    <row r="13" spans="1:3" ht="32.25" hidden="1" thickBot="1">
      <c r="A13" s="25" t="s">
        <v>68</v>
      </c>
      <c r="B13" s="26" t="s">
        <v>219</v>
      </c>
      <c r="C13" s="27">
        <f>Лист4!J66</f>
        <v>0</v>
      </c>
    </row>
    <row r="14" spans="1:3" ht="21" customHeight="1" thickBot="1">
      <c r="A14" s="25" t="s">
        <v>70</v>
      </c>
      <c r="B14" s="26" t="s">
        <v>220</v>
      </c>
      <c r="C14" s="27">
        <f>C15</f>
        <v>28.2</v>
      </c>
    </row>
    <row r="15" spans="1:3" ht="32.25" thickBot="1">
      <c r="A15" s="25" t="s">
        <v>72</v>
      </c>
      <c r="B15" s="26" t="s">
        <v>220</v>
      </c>
      <c r="C15" s="27">
        <f>Лист4!J80</f>
        <v>28.2</v>
      </c>
    </row>
    <row r="16" spans="1:3" ht="48" hidden="1" thickBot="1">
      <c r="A16" s="25" t="s">
        <v>221</v>
      </c>
      <c r="B16" s="26" t="s">
        <v>222</v>
      </c>
      <c r="C16" s="27">
        <f>C17+C18</f>
        <v>0</v>
      </c>
    </row>
    <row r="17" spans="1:3" ht="67.5" hidden="1" customHeight="1" thickBot="1">
      <c r="A17" s="25" t="s">
        <v>134</v>
      </c>
      <c r="B17" s="26" t="s">
        <v>223</v>
      </c>
      <c r="C17" s="27">
        <f>Лист4!J89</f>
        <v>0</v>
      </c>
    </row>
    <row r="18" spans="1:3" ht="79.5" hidden="1" thickBot="1">
      <c r="A18" s="25" t="s">
        <v>291</v>
      </c>
      <c r="B18" s="26" t="s">
        <v>290</v>
      </c>
      <c r="C18" s="27">
        <f>Лист4!J98</f>
        <v>0</v>
      </c>
    </row>
    <row r="19" spans="1:3" ht="16.5" thickBot="1">
      <c r="A19" s="25" t="s">
        <v>76</v>
      </c>
      <c r="B19" s="26" t="s">
        <v>224</v>
      </c>
      <c r="C19" s="27">
        <f>C20+C21</f>
        <v>466.7</v>
      </c>
    </row>
    <row r="20" spans="1:3" ht="32.25" thickBot="1">
      <c r="A20" s="25" t="s">
        <v>77</v>
      </c>
      <c r="B20" s="26" t="s">
        <v>225</v>
      </c>
      <c r="C20" s="27">
        <f>Лист4!J105</f>
        <v>466.7</v>
      </c>
    </row>
    <row r="21" spans="1:3" ht="32.25" thickBot="1">
      <c r="A21" s="25" t="s">
        <v>122</v>
      </c>
      <c r="B21" s="26" t="s">
        <v>226</v>
      </c>
      <c r="C21" s="27">
        <f>Лист4!J117</f>
        <v>0</v>
      </c>
    </row>
    <row r="22" spans="1:3" ht="32.25" thickBot="1">
      <c r="A22" s="25" t="s">
        <v>81</v>
      </c>
      <c r="B22" s="26" t="s">
        <v>227</v>
      </c>
      <c r="C22" s="27">
        <f>C24+C23</f>
        <v>97.6</v>
      </c>
    </row>
    <row r="23" spans="1:3" ht="16.5" hidden="1" thickBot="1">
      <c r="A23" s="25" t="s">
        <v>336</v>
      </c>
      <c r="B23" s="26" t="s">
        <v>341</v>
      </c>
      <c r="C23" s="27"/>
    </row>
    <row r="24" spans="1:3" ht="16.5" thickBot="1">
      <c r="A24" s="25" t="s">
        <v>83</v>
      </c>
      <c r="B24" s="26" t="s">
        <v>228</v>
      </c>
      <c r="C24" s="27">
        <f>Лист4!J135</f>
        <v>97.6</v>
      </c>
    </row>
    <row r="25" spans="1:3" ht="16.5" hidden="1" thickBot="1">
      <c r="A25" s="25" t="s">
        <v>96</v>
      </c>
      <c r="B25" s="26" t="s">
        <v>229</v>
      </c>
      <c r="C25" s="27">
        <f>C26</f>
        <v>0</v>
      </c>
    </row>
    <row r="26" spans="1:3" ht="48" hidden="1" thickBot="1">
      <c r="A26" s="25" t="s">
        <v>98</v>
      </c>
      <c r="B26" s="26" t="s">
        <v>230</v>
      </c>
      <c r="C26" s="27">
        <f>Лист4!J198</f>
        <v>0</v>
      </c>
    </row>
    <row r="27" spans="1:3" ht="16.5" thickBot="1">
      <c r="A27" s="25" t="s">
        <v>101</v>
      </c>
      <c r="B27" s="26" t="s">
        <v>231</v>
      </c>
      <c r="C27" s="27">
        <f>C28</f>
        <v>83</v>
      </c>
    </row>
    <row r="28" spans="1:3" ht="16.5" thickBot="1">
      <c r="A28" s="25" t="s">
        <v>102</v>
      </c>
      <c r="B28" s="26" t="s">
        <v>232</v>
      </c>
      <c r="C28" s="27">
        <f>Лист4!J205</f>
        <v>83</v>
      </c>
    </row>
  </sheetData>
  <mergeCells count="4">
    <mergeCell ref="A3:C3"/>
    <mergeCell ref="B4:B5"/>
    <mergeCell ref="C4:C5"/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2"/>
  <sheetViews>
    <sheetView topLeftCell="A14" workbookViewId="0">
      <selection activeCell="O1" sqref="O1"/>
    </sheetView>
  </sheetViews>
  <sheetFormatPr defaultRowHeight="12.75"/>
  <cols>
    <col min="1" max="1" width="34.33203125" customWidth="1"/>
    <col min="2" max="2" width="5.5" customWidth="1"/>
    <col min="3" max="3" width="4.1640625" customWidth="1"/>
    <col min="4" max="4" width="4.5" customWidth="1"/>
    <col min="5" max="7" width="4.1640625" customWidth="1"/>
    <col min="8" max="8" width="8.33203125" customWidth="1"/>
    <col min="9" max="9" width="4.1640625" customWidth="1"/>
    <col min="10" max="10" width="20.5" customWidth="1"/>
  </cols>
  <sheetData>
    <row r="1" spans="1:10" ht="126" customHeight="1">
      <c r="A1" s="15" t="s">
        <v>0</v>
      </c>
      <c r="B1" s="15" t="s">
        <v>0</v>
      </c>
      <c r="C1" s="15" t="s">
        <v>0</v>
      </c>
      <c r="D1" s="14" t="s">
        <v>0</v>
      </c>
      <c r="E1" s="14" t="s">
        <v>0</v>
      </c>
      <c r="F1" s="14" t="s">
        <v>0</v>
      </c>
      <c r="G1" s="14" t="s">
        <v>0</v>
      </c>
      <c r="H1" s="14" t="s">
        <v>0</v>
      </c>
      <c r="I1" s="133" t="s">
        <v>362</v>
      </c>
      <c r="J1" s="133"/>
    </row>
    <row r="2" spans="1:10" ht="69" customHeight="1">
      <c r="A2" s="118" t="s">
        <v>354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19" t="s">
        <v>1</v>
      </c>
      <c r="J3" s="119"/>
    </row>
    <row r="4" spans="1:10">
      <c r="A4" s="120" t="s">
        <v>2</v>
      </c>
      <c r="B4" s="120" t="s">
        <v>20</v>
      </c>
      <c r="C4" s="120" t="s">
        <v>3</v>
      </c>
      <c r="D4" s="120" t="s">
        <v>4</v>
      </c>
      <c r="E4" s="120" t="s">
        <v>5</v>
      </c>
      <c r="F4" s="120"/>
      <c r="G4" s="120"/>
      <c r="H4" s="120"/>
      <c r="I4" s="120" t="s">
        <v>6</v>
      </c>
      <c r="J4" s="61" t="s">
        <v>7</v>
      </c>
    </row>
    <row r="5" spans="1:10">
      <c r="A5" s="120" t="s">
        <v>0</v>
      </c>
      <c r="B5" s="120" t="s">
        <v>0</v>
      </c>
      <c r="C5" s="120" t="s">
        <v>0</v>
      </c>
      <c r="D5" s="120" t="s">
        <v>0</v>
      </c>
      <c r="E5" s="120" t="s">
        <v>0</v>
      </c>
      <c r="F5" s="120"/>
      <c r="G5" s="120"/>
      <c r="H5" s="120"/>
      <c r="I5" s="120" t="s">
        <v>0</v>
      </c>
      <c r="J5" s="12" t="s">
        <v>358</v>
      </c>
    </row>
    <row r="6" spans="1:10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1" t="s">
        <v>17</v>
      </c>
    </row>
    <row r="7" spans="1:10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7">
        <f>J8</f>
        <v>1545.7</v>
      </c>
    </row>
    <row r="8" spans="1:10" ht="31.5">
      <c r="A8" s="62" t="s">
        <v>294</v>
      </c>
      <c r="B8" s="63">
        <v>926</v>
      </c>
      <c r="C8" s="64"/>
      <c r="D8" s="64"/>
      <c r="E8" s="64" t="s">
        <v>0</v>
      </c>
      <c r="F8" s="64" t="s">
        <v>0</v>
      </c>
      <c r="G8" s="64"/>
      <c r="H8" s="64" t="s">
        <v>0</v>
      </c>
      <c r="I8" s="64" t="s">
        <v>0</v>
      </c>
      <c r="J8" s="65">
        <f>J9+J79+J104+J129+J197+J205+J88</f>
        <v>1545.7</v>
      </c>
    </row>
    <row r="9" spans="1:10">
      <c r="A9" s="62" t="s">
        <v>39</v>
      </c>
      <c r="B9" s="63">
        <v>926</v>
      </c>
      <c r="C9" s="64" t="s">
        <v>40</v>
      </c>
      <c r="D9" s="64"/>
      <c r="E9" s="64" t="s">
        <v>0</v>
      </c>
      <c r="F9" s="64" t="s">
        <v>0</v>
      </c>
      <c r="G9" s="64"/>
      <c r="H9" s="64" t="s">
        <v>0</v>
      </c>
      <c r="I9" s="64" t="s">
        <v>0</v>
      </c>
      <c r="J9" s="65">
        <f>J26+J66+J61+J10</f>
        <v>870.2</v>
      </c>
    </row>
    <row r="10" spans="1:10" ht="33.75">
      <c r="A10" s="66" t="s">
        <v>109</v>
      </c>
      <c r="B10" s="67">
        <v>926</v>
      </c>
      <c r="C10" s="68" t="s">
        <v>40</v>
      </c>
      <c r="D10" s="68" t="s">
        <v>71</v>
      </c>
      <c r="E10" s="69"/>
      <c r="F10" s="69"/>
      <c r="G10" s="69"/>
      <c r="H10" s="69"/>
      <c r="I10" s="69"/>
      <c r="J10" s="13">
        <f>J11</f>
        <v>126.2</v>
      </c>
    </row>
    <row r="11" spans="1:10" ht="60" customHeight="1">
      <c r="A11" s="68" t="s">
        <v>295</v>
      </c>
      <c r="B11" s="67">
        <v>926</v>
      </c>
      <c r="C11" s="68" t="s">
        <v>40</v>
      </c>
      <c r="D11" s="68" t="s">
        <v>71</v>
      </c>
      <c r="E11" s="68" t="s">
        <v>40</v>
      </c>
      <c r="F11" s="68" t="s">
        <v>43</v>
      </c>
      <c r="G11" s="68"/>
      <c r="H11" s="68"/>
      <c r="I11" s="68"/>
      <c r="J11" s="13">
        <f>J12+J21</f>
        <v>126.2</v>
      </c>
    </row>
    <row r="12" spans="1:10" ht="50.25" customHeight="1">
      <c r="A12" s="68" t="s">
        <v>327</v>
      </c>
      <c r="B12" s="67" t="s">
        <v>298</v>
      </c>
      <c r="C12" s="68" t="s">
        <v>40</v>
      </c>
      <c r="D12" s="68" t="s">
        <v>71</v>
      </c>
      <c r="E12" s="68" t="s">
        <v>40</v>
      </c>
      <c r="F12" s="68" t="s">
        <v>8</v>
      </c>
      <c r="G12" s="68"/>
      <c r="H12" s="68"/>
      <c r="I12" s="68"/>
      <c r="J12" s="13">
        <f>J13</f>
        <v>126.2</v>
      </c>
    </row>
    <row r="13" spans="1:10" ht="56.25">
      <c r="A13" s="68" t="s">
        <v>296</v>
      </c>
      <c r="B13" s="67">
        <v>926</v>
      </c>
      <c r="C13" s="68" t="s">
        <v>40</v>
      </c>
      <c r="D13" s="68" t="s">
        <v>71</v>
      </c>
      <c r="E13" s="68" t="s">
        <v>40</v>
      </c>
      <c r="F13" s="68" t="s">
        <v>8</v>
      </c>
      <c r="G13" s="68" t="s">
        <v>40</v>
      </c>
      <c r="H13" s="68"/>
      <c r="I13" s="68"/>
      <c r="J13" s="13">
        <f>J14+J17</f>
        <v>126.2</v>
      </c>
    </row>
    <row r="14" spans="1:10" ht="22.5">
      <c r="A14" s="68" t="s">
        <v>110</v>
      </c>
      <c r="B14" s="67">
        <v>926</v>
      </c>
      <c r="C14" s="68" t="s">
        <v>40</v>
      </c>
      <c r="D14" s="68" t="s">
        <v>71</v>
      </c>
      <c r="E14" s="68" t="s">
        <v>40</v>
      </c>
      <c r="F14" s="68" t="s">
        <v>8</v>
      </c>
      <c r="G14" s="68" t="s">
        <v>40</v>
      </c>
      <c r="H14" s="68" t="s">
        <v>111</v>
      </c>
      <c r="I14" s="68"/>
      <c r="J14" s="13">
        <f>J15</f>
        <v>112.9</v>
      </c>
    </row>
    <row r="15" spans="1:10" ht="67.5">
      <c r="A15" s="66" t="s">
        <v>46</v>
      </c>
      <c r="B15" s="67">
        <v>926</v>
      </c>
      <c r="C15" s="68" t="s">
        <v>40</v>
      </c>
      <c r="D15" s="68" t="s">
        <v>71</v>
      </c>
      <c r="E15" s="68" t="s">
        <v>40</v>
      </c>
      <c r="F15" s="68" t="s">
        <v>8</v>
      </c>
      <c r="G15" s="68" t="s">
        <v>40</v>
      </c>
      <c r="H15" s="68" t="s">
        <v>111</v>
      </c>
      <c r="I15" s="68" t="s">
        <v>112</v>
      </c>
      <c r="J15" s="13">
        <f>J16</f>
        <v>112.9</v>
      </c>
    </row>
    <row r="16" spans="1:10" ht="22.5">
      <c r="A16" s="66" t="s">
        <v>47</v>
      </c>
      <c r="B16" s="67">
        <v>926</v>
      </c>
      <c r="C16" s="68" t="s">
        <v>40</v>
      </c>
      <c r="D16" s="68" t="s">
        <v>71</v>
      </c>
      <c r="E16" s="68" t="s">
        <v>40</v>
      </c>
      <c r="F16" s="68" t="s">
        <v>8</v>
      </c>
      <c r="G16" s="68" t="s">
        <v>40</v>
      </c>
      <c r="H16" s="68" t="s">
        <v>111</v>
      </c>
      <c r="I16" s="68" t="s">
        <v>113</v>
      </c>
      <c r="J16" s="13">
        <v>112.9</v>
      </c>
    </row>
    <row r="17" spans="1:10" ht="22.5">
      <c r="A17" s="68" t="s">
        <v>54</v>
      </c>
      <c r="B17" s="67">
        <v>926</v>
      </c>
      <c r="C17" s="68" t="s">
        <v>40</v>
      </c>
      <c r="D17" s="68" t="s">
        <v>71</v>
      </c>
      <c r="E17" s="68" t="s">
        <v>40</v>
      </c>
      <c r="F17" s="68" t="s">
        <v>8</v>
      </c>
      <c r="G17" s="68" t="s">
        <v>40</v>
      </c>
      <c r="H17" s="68" t="s">
        <v>114</v>
      </c>
      <c r="I17" s="68"/>
      <c r="J17" s="13">
        <f>J18</f>
        <v>13.3</v>
      </c>
    </row>
    <row r="18" spans="1:10" ht="56.25">
      <c r="A18" s="66" t="s">
        <v>55</v>
      </c>
      <c r="B18" s="67">
        <v>926</v>
      </c>
      <c r="C18" s="68" t="s">
        <v>40</v>
      </c>
      <c r="D18" s="68" t="s">
        <v>71</v>
      </c>
      <c r="E18" s="68" t="s">
        <v>40</v>
      </c>
      <c r="F18" s="68" t="s">
        <v>8</v>
      </c>
      <c r="G18" s="68" t="s">
        <v>40</v>
      </c>
      <c r="H18" s="66">
        <v>44205</v>
      </c>
      <c r="I18" s="68"/>
      <c r="J18" s="13">
        <f>J19</f>
        <v>13.3</v>
      </c>
    </row>
    <row r="19" spans="1:10" ht="67.5">
      <c r="A19" s="66" t="s">
        <v>46</v>
      </c>
      <c r="B19" s="67">
        <v>926</v>
      </c>
      <c r="C19" s="68" t="s">
        <v>40</v>
      </c>
      <c r="D19" s="68" t="s">
        <v>71</v>
      </c>
      <c r="E19" s="68" t="s">
        <v>40</v>
      </c>
      <c r="F19" s="68" t="s">
        <v>8</v>
      </c>
      <c r="G19" s="68" t="s">
        <v>40</v>
      </c>
      <c r="H19" s="66">
        <v>44205</v>
      </c>
      <c r="I19" s="68" t="s">
        <v>112</v>
      </c>
      <c r="J19" s="13">
        <f>J20</f>
        <v>13.3</v>
      </c>
    </row>
    <row r="20" spans="1:10" ht="22.5">
      <c r="A20" s="66" t="s">
        <v>47</v>
      </c>
      <c r="B20" s="67">
        <v>926</v>
      </c>
      <c r="C20" s="68" t="s">
        <v>40</v>
      </c>
      <c r="D20" s="68" t="s">
        <v>71</v>
      </c>
      <c r="E20" s="68" t="s">
        <v>40</v>
      </c>
      <c r="F20" s="68" t="s">
        <v>8</v>
      </c>
      <c r="G20" s="68" t="s">
        <v>40</v>
      </c>
      <c r="H20" s="66">
        <v>44205</v>
      </c>
      <c r="I20" s="68" t="s">
        <v>113</v>
      </c>
      <c r="J20" s="13">
        <v>13.3</v>
      </c>
    </row>
    <row r="21" spans="1:10" ht="28.5" hidden="1" customHeight="1">
      <c r="A21" s="66" t="s">
        <v>326</v>
      </c>
      <c r="B21" s="67" t="s">
        <v>298</v>
      </c>
      <c r="C21" s="68" t="s">
        <v>40</v>
      </c>
      <c r="D21" s="68" t="s">
        <v>71</v>
      </c>
      <c r="E21" s="68" t="s">
        <v>40</v>
      </c>
      <c r="F21" s="68" t="s">
        <v>9</v>
      </c>
      <c r="G21" s="68"/>
      <c r="H21" s="66"/>
      <c r="I21" s="68"/>
      <c r="J21" s="13">
        <f>J22</f>
        <v>0</v>
      </c>
    </row>
    <row r="22" spans="1:10" ht="45" hidden="1">
      <c r="A22" s="66" t="s">
        <v>324</v>
      </c>
      <c r="B22" s="67">
        <v>926</v>
      </c>
      <c r="C22" s="68" t="s">
        <v>40</v>
      </c>
      <c r="D22" s="68" t="s">
        <v>71</v>
      </c>
      <c r="E22" s="68" t="s">
        <v>40</v>
      </c>
      <c r="F22" s="68" t="s">
        <v>9</v>
      </c>
      <c r="G22" s="68" t="s">
        <v>321</v>
      </c>
      <c r="H22" s="66"/>
      <c r="I22" s="68"/>
      <c r="J22" s="13">
        <f>J23</f>
        <v>0</v>
      </c>
    </row>
    <row r="23" spans="1:10" ht="22.5" hidden="1">
      <c r="A23" s="66" t="s">
        <v>325</v>
      </c>
      <c r="B23" s="67">
        <v>926</v>
      </c>
      <c r="C23" s="68" t="s">
        <v>40</v>
      </c>
      <c r="D23" s="68" t="s">
        <v>71</v>
      </c>
      <c r="E23" s="68" t="s">
        <v>40</v>
      </c>
      <c r="F23" s="68" t="s">
        <v>9</v>
      </c>
      <c r="G23" s="68" t="s">
        <v>321</v>
      </c>
      <c r="H23" s="66">
        <v>41250</v>
      </c>
      <c r="I23" s="68"/>
      <c r="J23" s="13">
        <f>J24</f>
        <v>0</v>
      </c>
    </row>
    <row r="24" spans="1:10" ht="33.75" hidden="1">
      <c r="A24" s="66" t="s">
        <v>50</v>
      </c>
      <c r="B24" s="67">
        <v>926</v>
      </c>
      <c r="C24" s="68" t="s">
        <v>40</v>
      </c>
      <c r="D24" s="68" t="s">
        <v>71</v>
      </c>
      <c r="E24" s="68" t="s">
        <v>40</v>
      </c>
      <c r="F24" s="68" t="s">
        <v>9</v>
      </c>
      <c r="G24" s="68" t="s">
        <v>321</v>
      </c>
      <c r="H24" s="66">
        <v>41250</v>
      </c>
      <c r="I24" s="68" t="s">
        <v>322</v>
      </c>
      <c r="J24" s="13">
        <f>J25</f>
        <v>0</v>
      </c>
    </row>
    <row r="25" spans="1:10" ht="33.75" hidden="1">
      <c r="A25" s="66" t="s">
        <v>51</v>
      </c>
      <c r="B25" s="67">
        <v>926</v>
      </c>
      <c r="C25" s="68" t="s">
        <v>40</v>
      </c>
      <c r="D25" s="68" t="s">
        <v>71</v>
      </c>
      <c r="E25" s="68" t="s">
        <v>40</v>
      </c>
      <c r="F25" s="68" t="s">
        <v>9</v>
      </c>
      <c r="G25" s="68" t="s">
        <v>321</v>
      </c>
      <c r="H25" s="66">
        <v>41250</v>
      </c>
      <c r="I25" s="68" t="s">
        <v>323</v>
      </c>
      <c r="J25" s="13">
        <v>0</v>
      </c>
    </row>
    <row r="26" spans="1:10" ht="56.25">
      <c r="A26" s="70" t="s">
        <v>41</v>
      </c>
      <c r="B26" s="71">
        <v>926</v>
      </c>
      <c r="C26" s="72" t="s">
        <v>40</v>
      </c>
      <c r="D26" s="72" t="s">
        <v>42</v>
      </c>
      <c r="E26" s="72" t="s">
        <v>0</v>
      </c>
      <c r="F26" s="68"/>
      <c r="G26" s="72"/>
      <c r="H26" s="72" t="s">
        <v>0</v>
      </c>
      <c r="I26" s="72" t="s">
        <v>0</v>
      </c>
      <c r="J26" s="13">
        <f>J27+J45+J56+J51</f>
        <v>744</v>
      </c>
    </row>
    <row r="27" spans="1:10" ht="61.5" customHeight="1">
      <c r="A27" s="70" t="s">
        <v>295</v>
      </c>
      <c r="B27" s="71">
        <v>926</v>
      </c>
      <c r="C27" s="72" t="s">
        <v>40</v>
      </c>
      <c r="D27" s="72" t="s">
        <v>42</v>
      </c>
      <c r="E27" s="72" t="s">
        <v>40</v>
      </c>
      <c r="F27" s="68" t="s">
        <v>8</v>
      </c>
      <c r="G27" s="72"/>
      <c r="H27" s="72" t="s">
        <v>0</v>
      </c>
      <c r="I27" s="72" t="s">
        <v>0</v>
      </c>
      <c r="J27" s="13">
        <f>J28</f>
        <v>744</v>
      </c>
    </row>
    <row r="28" spans="1:10" ht="33.75">
      <c r="A28" s="70" t="s">
        <v>297</v>
      </c>
      <c r="B28" s="71">
        <v>926</v>
      </c>
      <c r="C28" s="72" t="s">
        <v>40</v>
      </c>
      <c r="D28" s="72" t="s">
        <v>42</v>
      </c>
      <c r="E28" s="72" t="s">
        <v>40</v>
      </c>
      <c r="F28" s="68" t="s">
        <v>8</v>
      </c>
      <c r="G28" s="72" t="s">
        <v>40</v>
      </c>
      <c r="H28" s="72"/>
      <c r="I28" s="72"/>
      <c r="J28" s="13">
        <f>J29+J32+J39</f>
        <v>744</v>
      </c>
    </row>
    <row r="29" spans="1:10" ht="22.5">
      <c r="A29" s="70" t="s">
        <v>44</v>
      </c>
      <c r="B29" s="71">
        <v>926</v>
      </c>
      <c r="C29" s="72" t="s">
        <v>40</v>
      </c>
      <c r="D29" s="72" t="s">
        <v>42</v>
      </c>
      <c r="E29" s="72" t="s">
        <v>40</v>
      </c>
      <c r="F29" s="68" t="s">
        <v>8</v>
      </c>
      <c r="G29" s="72" t="s">
        <v>40</v>
      </c>
      <c r="H29" s="72" t="s">
        <v>45</v>
      </c>
      <c r="I29" s="72" t="s">
        <v>0</v>
      </c>
      <c r="J29" s="13">
        <f>J31</f>
        <v>532.5</v>
      </c>
    </row>
    <row r="30" spans="1:10" ht="67.5">
      <c r="A30" s="70" t="s">
        <v>46</v>
      </c>
      <c r="B30" s="71">
        <v>926</v>
      </c>
      <c r="C30" s="72" t="s">
        <v>40</v>
      </c>
      <c r="D30" s="72" t="s">
        <v>42</v>
      </c>
      <c r="E30" s="72" t="s">
        <v>40</v>
      </c>
      <c r="F30" s="68" t="s">
        <v>8</v>
      </c>
      <c r="G30" s="72" t="s">
        <v>40</v>
      </c>
      <c r="H30" s="72" t="s">
        <v>45</v>
      </c>
      <c r="I30" s="72">
        <v>100</v>
      </c>
      <c r="J30" s="13">
        <f>J31</f>
        <v>532.5</v>
      </c>
    </row>
    <row r="31" spans="1:10" ht="22.5">
      <c r="A31" s="70" t="s">
        <v>47</v>
      </c>
      <c r="B31" s="71">
        <v>926</v>
      </c>
      <c r="C31" s="72" t="s">
        <v>40</v>
      </c>
      <c r="D31" s="72" t="s">
        <v>42</v>
      </c>
      <c r="E31" s="72" t="s">
        <v>40</v>
      </c>
      <c r="F31" s="68" t="s">
        <v>8</v>
      </c>
      <c r="G31" s="72" t="s">
        <v>40</v>
      </c>
      <c r="H31" s="72" t="s">
        <v>45</v>
      </c>
      <c r="I31" s="72">
        <v>120</v>
      </c>
      <c r="J31" s="13">
        <v>532.5</v>
      </c>
    </row>
    <row r="32" spans="1:10" ht="22.5">
      <c r="A32" s="70" t="s">
        <v>48</v>
      </c>
      <c r="B32" s="71">
        <v>926</v>
      </c>
      <c r="C32" s="72" t="s">
        <v>40</v>
      </c>
      <c r="D32" s="72" t="s">
        <v>42</v>
      </c>
      <c r="E32" s="72" t="s">
        <v>40</v>
      </c>
      <c r="F32" s="68" t="s">
        <v>8</v>
      </c>
      <c r="G32" s="72" t="s">
        <v>40</v>
      </c>
      <c r="H32" s="72" t="s">
        <v>49</v>
      </c>
      <c r="I32" s="72" t="s">
        <v>0</v>
      </c>
      <c r="J32" s="13">
        <f>J35+J37+J33</f>
        <v>211.5</v>
      </c>
    </row>
    <row r="33" spans="1:10" ht="67.5" hidden="1">
      <c r="A33" s="70" t="s">
        <v>46</v>
      </c>
      <c r="B33" s="71" t="s">
        <v>298</v>
      </c>
      <c r="C33" s="72" t="s">
        <v>40</v>
      </c>
      <c r="D33" s="72" t="s">
        <v>42</v>
      </c>
      <c r="E33" s="72" t="s">
        <v>40</v>
      </c>
      <c r="F33" s="68" t="s">
        <v>8</v>
      </c>
      <c r="G33" s="72" t="s">
        <v>40</v>
      </c>
      <c r="H33" s="72" t="s">
        <v>49</v>
      </c>
      <c r="I33" s="72">
        <v>100</v>
      </c>
      <c r="J33" s="13">
        <f>J34</f>
        <v>0</v>
      </c>
    </row>
    <row r="34" spans="1:10" ht="22.5" hidden="1">
      <c r="A34" s="70" t="s">
        <v>47</v>
      </c>
      <c r="B34" s="71" t="s">
        <v>298</v>
      </c>
      <c r="C34" s="72" t="s">
        <v>40</v>
      </c>
      <c r="D34" s="72" t="s">
        <v>42</v>
      </c>
      <c r="E34" s="72" t="s">
        <v>40</v>
      </c>
      <c r="F34" s="68" t="s">
        <v>8</v>
      </c>
      <c r="G34" s="72" t="s">
        <v>40</v>
      </c>
      <c r="H34" s="72" t="s">
        <v>49</v>
      </c>
      <c r="I34" s="72">
        <v>120</v>
      </c>
      <c r="J34" s="13"/>
    </row>
    <row r="35" spans="1:10" ht="33.75">
      <c r="A35" s="70" t="s">
        <v>50</v>
      </c>
      <c r="B35" s="71">
        <v>926</v>
      </c>
      <c r="C35" s="72" t="s">
        <v>40</v>
      </c>
      <c r="D35" s="72" t="s">
        <v>42</v>
      </c>
      <c r="E35" s="72" t="s">
        <v>40</v>
      </c>
      <c r="F35" s="68" t="s">
        <v>8</v>
      </c>
      <c r="G35" s="72" t="s">
        <v>40</v>
      </c>
      <c r="H35" s="72" t="s">
        <v>49</v>
      </c>
      <c r="I35" s="72">
        <v>200</v>
      </c>
      <c r="J35" s="13">
        <f>J36</f>
        <v>211.5</v>
      </c>
    </row>
    <row r="36" spans="1:10" ht="33.75">
      <c r="A36" s="70" t="s">
        <v>51</v>
      </c>
      <c r="B36" s="71">
        <v>926</v>
      </c>
      <c r="C36" s="72" t="s">
        <v>40</v>
      </c>
      <c r="D36" s="72" t="s">
        <v>42</v>
      </c>
      <c r="E36" s="72" t="s">
        <v>40</v>
      </c>
      <c r="F36" s="68" t="s">
        <v>8</v>
      </c>
      <c r="G36" s="72" t="s">
        <v>40</v>
      </c>
      <c r="H36" s="72" t="s">
        <v>49</v>
      </c>
      <c r="I36" s="72">
        <v>240</v>
      </c>
      <c r="J36" s="13">
        <v>211.5</v>
      </c>
    </row>
    <row r="37" spans="1:10" hidden="1">
      <c r="A37" s="70" t="s">
        <v>52</v>
      </c>
      <c r="B37" s="71">
        <v>926</v>
      </c>
      <c r="C37" s="72" t="s">
        <v>40</v>
      </c>
      <c r="D37" s="72" t="s">
        <v>42</v>
      </c>
      <c r="E37" s="72" t="s">
        <v>40</v>
      </c>
      <c r="F37" s="68" t="s">
        <v>8</v>
      </c>
      <c r="G37" s="72" t="s">
        <v>40</v>
      </c>
      <c r="H37" s="72" t="s">
        <v>49</v>
      </c>
      <c r="I37" s="72">
        <v>800</v>
      </c>
      <c r="J37" s="13">
        <f>J38</f>
        <v>0</v>
      </c>
    </row>
    <row r="38" spans="1:10" hidden="1">
      <c r="A38" s="70" t="s">
        <v>53</v>
      </c>
      <c r="B38" s="71">
        <v>926</v>
      </c>
      <c r="C38" s="72" t="s">
        <v>40</v>
      </c>
      <c r="D38" s="72" t="s">
        <v>42</v>
      </c>
      <c r="E38" s="72" t="s">
        <v>40</v>
      </c>
      <c r="F38" s="68" t="s">
        <v>8</v>
      </c>
      <c r="G38" s="72" t="s">
        <v>40</v>
      </c>
      <c r="H38" s="72" t="s">
        <v>49</v>
      </c>
      <c r="I38" s="72">
        <v>850</v>
      </c>
      <c r="J38" s="13">
        <v>0</v>
      </c>
    </row>
    <row r="39" spans="1:10" ht="22.5" hidden="1">
      <c r="A39" s="70" t="s">
        <v>54</v>
      </c>
      <c r="B39" s="71">
        <v>926</v>
      </c>
      <c r="C39" s="72" t="s">
        <v>40</v>
      </c>
      <c r="D39" s="72" t="s">
        <v>42</v>
      </c>
      <c r="E39" s="72" t="s">
        <v>40</v>
      </c>
      <c r="F39" s="68" t="s">
        <v>8</v>
      </c>
      <c r="G39" s="72" t="s">
        <v>40</v>
      </c>
      <c r="H39" s="72">
        <v>44200</v>
      </c>
      <c r="I39" s="72" t="s">
        <v>0</v>
      </c>
      <c r="J39" s="13">
        <f>J40</f>
        <v>0</v>
      </c>
    </row>
    <row r="40" spans="1:10" ht="56.25" hidden="1">
      <c r="A40" s="70" t="s">
        <v>55</v>
      </c>
      <c r="B40" s="71">
        <v>926</v>
      </c>
      <c r="C40" s="72" t="s">
        <v>40</v>
      </c>
      <c r="D40" s="72" t="s">
        <v>42</v>
      </c>
      <c r="E40" s="72" t="s">
        <v>40</v>
      </c>
      <c r="F40" s="68" t="s">
        <v>8</v>
      </c>
      <c r="G40" s="72" t="s">
        <v>40</v>
      </c>
      <c r="H40" s="72">
        <v>44205</v>
      </c>
      <c r="I40" s="72"/>
      <c r="J40" s="13">
        <f>J41+J43</f>
        <v>0</v>
      </c>
    </row>
    <row r="41" spans="1:10" ht="67.5" hidden="1">
      <c r="A41" s="70" t="s">
        <v>46</v>
      </c>
      <c r="B41" s="71">
        <v>926</v>
      </c>
      <c r="C41" s="72" t="s">
        <v>40</v>
      </c>
      <c r="D41" s="72" t="s">
        <v>42</v>
      </c>
      <c r="E41" s="72" t="s">
        <v>40</v>
      </c>
      <c r="F41" s="68" t="s">
        <v>8</v>
      </c>
      <c r="G41" s="72" t="s">
        <v>40</v>
      </c>
      <c r="H41" s="72">
        <v>44205</v>
      </c>
      <c r="I41" s="72">
        <v>100</v>
      </c>
      <c r="J41" s="13">
        <f>J42</f>
        <v>0</v>
      </c>
    </row>
    <row r="42" spans="1:10" ht="22.5" hidden="1">
      <c r="A42" s="70" t="s">
        <v>47</v>
      </c>
      <c r="B42" s="71">
        <v>926</v>
      </c>
      <c r="C42" s="72" t="s">
        <v>40</v>
      </c>
      <c r="D42" s="72" t="s">
        <v>42</v>
      </c>
      <c r="E42" s="72" t="s">
        <v>40</v>
      </c>
      <c r="F42" s="68" t="s">
        <v>8</v>
      </c>
      <c r="G42" s="72" t="s">
        <v>40</v>
      </c>
      <c r="H42" s="72">
        <v>44205</v>
      </c>
      <c r="I42" s="72">
        <v>120</v>
      </c>
      <c r="J42" s="13">
        <v>0</v>
      </c>
    </row>
    <row r="43" spans="1:10" ht="27" hidden="1" customHeight="1">
      <c r="A43" s="70" t="s">
        <v>50</v>
      </c>
      <c r="B43" s="71">
        <v>926</v>
      </c>
      <c r="C43" s="72" t="s">
        <v>40</v>
      </c>
      <c r="D43" s="72" t="s">
        <v>42</v>
      </c>
      <c r="E43" s="72" t="s">
        <v>40</v>
      </c>
      <c r="F43" s="68" t="s">
        <v>8</v>
      </c>
      <c r="G43" s="72" t="s">
        <v>40</v>
      </c>
      <c r="H43" s="72">
        <v>44205</v>
      </c>
      <c r="I43" s="72">
        <v>200</v>
      </c>
      <c r="J43" s="13">
        <f t="shared" ref="J43" si="0">J44</f>
        <v>0</v>
      </c>
    </row>
    <row r="44" spans="1:10" ht="33.75" hidden="1">
      <c r="A44" s="70" t="s">
        <v>51</v>
      </c>
      <c r="B44" s="71">
        <v>926</v>
      </c>
      <c r="C44" s="72" t="s">
        <v>40</v>
      </c>
      <c r="D44" s="72" t="s">
        <v>42</v>
      </c>
      <c r="E44" s="72" t="s">
        <v>40</v>
      </c>
      <c r="F44" s="68" t="s">
        <v>8</v>
      </c>
      <c r="G44" s="72" t="s">
        <v>40</v>
      </c>
      <c r="H44" s="72">
        <v>44205</v>
      </c>
      <c r="I44" s="72">
        <v>240</v>
      </c>
      <c r="J44" s="13">
        <v>0</v>
      </c>
    </row>
    <row r="45" spans="1:10" ht="33.75" hidden="1">
      <c r="A45" s="72" t="s">
        <v>116</v>
      </c>
      <c r="B45" s="71">
        <v>926</v>
      </c>
      <c r="C45" s="72" t="s">
        <v>40</v>
      </c>
      <c r="D45" s="72" t="s">
        <v>42</v>
      </c>
      <c r="E45" s="71" t="s">
        <v>62</v>
      </c>
      <c r="F45" s="72">
        <v>0</v>
      </c>
      <c r="G45" s="72"/>
      <c r="H45" s="72"/>
      <c r="I45" s="72"/>
      <c r="J45" s="13">
        <f t="shared" ref="J45:J47" si="1">J46</f>
        <v>0</v>
      </c>
    </row>
    <row r="46" spans="1:10" ht="35.25" hidden="1" customHeight="1">
      <c r="A46" s="72" t="s">
        <v>117</v>
      </c>
      <c r="B46" s="71">
        <v>926</v>
      </c>
      <c r="C46" s="72" t="s">
        <v>40</v>
      </c>
      <c r="D46" s="72" t="s">
        <v>42</v>
      </c>
      <c r="E46" s="71" t="s">
        <v>62</v>
      </c>
      <c r="F46" s="72">
        <v>1</v>
      </c>
      <c r="G46" s="71"/>
      <c r="H46" s="72"/>
      <c r="I46" s="72"/>
      <c r="J46" s="13">
        <f t="shared" si="1"/>
        <v>0</v>
      </c>
    </row>
    <row r="47" spans="1:10" ht="56.25" hidden="1">
      <c r="A47" s="72" t="s">
        <v>118</v>
      </c>
      <c r="B47" s="71">
        <v>926</v>
      </c>
      <c r="C47" s="72" t="s">
        <v>40</v>
      </c>
      <c r="D47" s="72" t="s">
        <v>42</v>
      </c>
      <c r="E47" s="71" t="s">
        <v>62</v>
      </c>
      <c r="F47" s="72">
        <v>1</v>
      </c>
      <c r="G47" s="71" t="s">
        <v>65</v>
      </c>
      <c r="H47" s="72">
        <v>77000</v>
      </c>
      <c r="I47" s="72"/>
      <c r="J47" s="13">
        <f t="shared" si="1"/>
        <v>0</v>
      </c>
    </row>
    <row r="48" spans="1:10" ht="96" hidden="1" customHeight="1">
      <c r="A48" s="70" t="s">
        <v>59</v>
      </c>
      <c r="B48" s="71">
        <v>926</v>
      </c>
      <c r="C48" s="72" t="s">
        <v>40</v>
      </c>
      <c r="D48" s="72" t="s">
        <v>42</v>
      </c>
      <c r="E48" s="71" t="s">
        <v>62</v>
      </c>
      <c r="F48" s="72">
        <v>1</v>
      </c>
      <c r="G48" s="71" t="s">
        <v>65</v>
      </c>
      <c r="H48" s="72" t="s">
        <v>60</v>
      </c>
      <c r="I48" s="72" t="s">
        <v>0</v>
      </c>
      <c r="J48" s="13">
        <f>J49</f>
        <v>0</v>
      </c>
    </row>
    <row r="49" spans="1:10" ht="26.25" hidden="1" customHeight="1">
      <c r="A49" s="70" t="s">
        <v>50</v>
      </c>
      <c r="B49" s="71">
        <v>926</v>
      </c>
      <c r="C49" s="72" t="s">
        <v>40</v>
      </c>
      <c r="D49" s="72" t="s">
        <v>42</v>
      </c>
      <c r="E49" s="71" t="s">
        <v>62</v>
      </c>
      <c r="F49" s="72">
        <v>1</v>
      </c>
      <c r="G49" s="71" t="s">
        <v>65</v>
      </c>
      <c r="H49" s="72" t="s">
        <v>60</v>
      </c>
      <c r="I49" s="72">
        <v>200</v>
      </c>
      <c r="J49" s="13">
        <f>J50</f>
        <v>0</v>
      </c>
    </row>
    <row r="50" spans="1:10" ht="33.75" hidden="1">
      <c r="A50" s="70" t="s">
        <v>51</v>
      </c>
      <c r="B50" s="71">
        <v>926</v>
      </c>
      <c r="C50" s="72" t="s">
        <v>40</v>
      </c>
      <c r="D50" s="72" t="s">
        <v>42</v>
      </c>
      <c r="E50" s="71" t="s">
        <v>62</v>
      </c>
      <c r="F50" s="72">
        <v>1</v>
      </c>
      <c r="G50" s="71" t="s">
        <v>65</v>
      </c>
      <c r="H50" s="72" t="s">
        <v>60</v>
      </c>
      <c r="I50" s="72">
        <v>240</v>
      </c>
      <c r="J50" s="13">
        <v>0</v>
      </c>
    </row>
    <row r="51" spans="1:10" ht="33.75" hidden="1">
      <c r="A51" s="72" t="s">
        <v>116</v>
      </c>
      <c r="B51" s="71">
        <v>926</v>
      </c>
      <c r="C51" s="72" t="s">
        <v>40</v>
      </c>
      <c r="D51" s="72" t="s">
        <v>42</v>
      </c>
      <c r="E51" s="71" t="s">
        <v>62</v>
      </c>
      <c r="F51" s="72">
        <v>0</v>
      </c>
      <c r="G51" s="71"/>
      <c r="H51" s="72"/>
      <c r="I51" s="72"/>
      <c r="J51" s="13">
        <f>J52</f>
        <v>0</v>
      </c>
    </row>
    <row r="52" spans="1:10" ht="45" hidden="1">
      <c r="A52" s="72" t="s">
        <v>117</v>
      </c>
      <c r="B52" s="71">
        <v>926</v>
      </c>
      <c r="C52" s="72" t="s">
        <v>40</v>
      </c>
      <c r="D52" s="72" t="s">
        <v>42</v>
      </c>
      <c r="E52" s="71" t="s">
        <v>62</v>
      </c>
      <c r="F52" s="72">
        <v>1</v>
      </c>
      <c r="G52" s="71"/>
      <c r="H52" s="72"/>
      <c r="I52" s="72"/>
      <c r="J52" s="13">
        <f>J53</f>
        <v>0</v>
      </c>
    </row>
    <row r="53" spans="1:10" ht="22.5" hidden="1">
      <c r="A53" s="70" t="s">
        <v>349</v>
      </c>
      <c r="B53" s="71">
        <v>926</v>
      </c>
      <c r="C53" s="72" t="s">
        <v>40</v>
      </c>
      <c r="D53" s="72" t="s">
        <v>42</v>
      </c>
      <c r="E53" s="71" t="s">
        <v>62</v>
      </c>
      <c r="F53" s="72">
        <v>1</v>
      </c>
      <c r="G53" s="71" t="s">
        <v>65</v>
      </c>
      <c r="H53" s="72">
        <v>44010</v>
      </c>
      <c r="I53" s="72"/>
      <c r="J53" s="13">
        <f>J54</f>
        <v>0</v>
      </c>
    </row>
    <row r="54" spans="1:10" ht="33.75" hidden="1">
      <c r="A54" s="70" t="s">
        <v>50</v>
      </c>
      <c r="B54" s="71">
        <v>926</v>
      </c>
      <c r="C54" s="72" t="s">
        <v>40</v>
      </c>
      <c r="D54" s="72" t="s">
        <v>42</v>
      </c>
      <c r="E54" s="71" t="s">
        <v>62</v>
      </c>
      <c r="F54" s="72">
        <v>1</v>
      </c>
      <c r="G54" s="71" t="s">
        <v>65</v>
      </c>
      <c r="H54" s="72">
        <v>44010</v>
      </c>
      <c r="I54" s="72">
        <v>200</v>
      </c>
      <c r="J54" s="13">
        <f>J55</f>
        <v>0</v>
      </c>
    </row>
    <row r="55" spans="1:10" ht="33.75" hidden="1">
      <c r="A55" s="70" t="s">
        <v>51</v>
      </c>
      <c r="B55" s="71">
        <v>926</v>
      </c>
      <c r="C55" s="72" t="s">
        <v>40</v>
      </c>
      <c r="D55" s="72" t="s">
        <v>42</v>
      </c>
      <c r="E55" s="71" t="s">
        <v>62</v>
      </c>
      <c r="F55" s="72">
        <v>1</v>
      </c>
      <c r="G55" s="71" t="s">
        <v>65</v>
      </c>
      <c r="H55" s="72">
        <v>44010</v>
      </c>
      <c r="I55" s="72">
        <v>240</v>
      </c>
      <c r="J55" s="13">
        <v>0</v>
      </c>
    </row>
    <row r="56" spans="1:10" ht="33.75" hidden="1">
      <c r="A56" s="70" t="s">
        <v>61</v>
      </c>
      <c r="B56" s="71">
        <v>926</v>
      </c>
      <c r="C56" s="72" t="s">
        <v>40</v>
      </c>
      <c r="D56" s="72" t="s">
        <v>42</v>
      </c>
      <c r="E56" s="72" t="s">
        <v>62</v>
      </c>
      <c r="F56" s="72" t="s">
        <v>43</v>
      </c>
      <c r="G56" s="72"/>
      <c r="H56" s="72"/>
      <c r="I56" s="72"/>
      <c r="J56" s="13">
        <f t="shared" ref="J56" si="2">J57</f>
        <v>0</v>
      </c>
    </row>
    <row r="57" spans="1:10" ht="35.25" hidden="1" customHeight="1">
      <c r="A57" s="70" t="s">
        <v>63</v>
      </c>
      <c r="B57" s="71">
        <v>926</v>
      </c>
      <c r="C57" s="72" t="s">
        <v>40</v>
      </c>
      <c r="D57" s="72" t="s">
        <v>42</v>
      </c>
      <c r="E57" s="72" t="s">
        <v>62</v>
      </c>
      <c r="F57" s="72" t="s">
        <v>8</v>
      </c>
      <c r="G57" s="72"/>
      <c r="H57" s="72"/>
      <c r="I57" s="72"/>
      <c r="J57" s="13">
        <f>J58</f>
        <v>0</v>
      </c>
    </row>
    <row r="58" spans="1:10" ht="50.25" hidden="1" customHeight="1">
      <c r="A58" s="70" t="s">
        <v>56</v>
      </c>
      <c r="B58" s="71">
        <v>926</v>
      </c>
      <c r="C58" s="72" t="s">
        <v>40</v>
      </c>
      <c r="D58" s="72" t="s">
        <v>42</v>
      </c>
      <c r="E58" s="72" t="s">
        <v>62</v>
      </c>
      <c r="F58" s="72" t="s">
        <v>8</v>
      </c>
      <c r="G58" s="72" t="s">
        <v>65</v>
      </c>
      <c r="H58" s="72">
        <v>44500</v>
      </c>
      <c r="I58" s="72"/>
      <c r="J58" s="13">
        <f>J59</f>
        <v>0</v>
      </c>
    </row>
    <row r="59" spans="1:10" hidden="1">
      <c r="A59" s="70" t="s">
        <v>57</v>
      </c>
      <c r="B59" s="71">
        <v>926</v>
      </c>
      <c r="C59" s="72" t="s">
        <v>40</v>
      </c>
      <c r="D59" s="72" t="s">
        <v>42</v>
      </c>
      <c r="E59" s="72" t="s">
        <v>62</v>
      </c>
      <c r="F59" s="72" t="s">
        <v>8</v>
      </c>
      <c r="G59" s="72" t="s">
        <v>65</v>
      </c>
      <c r="H59" s="72">
        <v>44501</v>
      </c>
      <c r="I59" s="72"/>
      <c r="J59" s="13">
        <f>J60</f>
        <v>0</v>
      </c>
    </row>
    <row r="60" spans="1:10" hidden="1">
      <c r="A60" s="70" t="s">
        <v>58</v>
      </c>
      <c r="B60" s="71">
        <v>926</v>
      </c>
      <c r="C60" s="72" t="s">
        <v>40</v>
      </c>
      <c r="D60" s="72" t="s">
        <v>42</v>
      </c>
      <c r="E60" s="72">
        <v>89</v>
      </c>
      <c r="F60" s="72">
        <v>1</v>
      </c>
      <c r="G60" s="72">
        <v>0</v>
      </c>
      <c r="H60" s="72">
        <v>44501</v>
      </c>
      <c r="I60" s="72">
        <v>500</v>
      </c>
      <c r="J60" s="13">
        <v>0</v>
      </c>
    </row>
    <row r="61" spans="1:10" hidden="1">
      <c r="A61" s="70" t="s">
        <v>66</v>
      </c>
      <c r="B61" s="71">
        <v>926</v>
      </c>
      <c r="C61" s="72" t="s">
        <v>40</v>
      </c>
      <c r="D61" s="72">
        <v>11</v>
      </c>
      <c r="E61" s="72"/>
      <c r="F61" s="72"/>
      <c r="G61" s="72"/>
      <c r="H61" s="72"/>
      <c r="I61" s="72"/>
      <c r="J61" s="13">
        <f>J62</f>
        <v>0</v>
      </c>
    </row>
    <row r="62" spans="1:10" ht="33.75" hidden="1">
      <c r="A62" s="70" t="s">
        <v>61</v>
      </c>
      <c r="B62" s="71">
        <v>926</v>
      </c>
      <c r="C62" s="72" t="s">
        <v>40</v>
      </c>
      <c r="D62" s="72" t="s">
        <v>18</v>
      </c>
      <c r="E62" s="72" t="s">
        <v>62</v>
      </c>
      <c r="F62" s="72" t="s">
        <v>43</v>
      </c>
      <c r="G62" s="72"/>
      <c r="H62" s="72" t="s">
        <v>0</v>
      </c>
      <c r="I62" s="72" t="s">
        <v>0</v>
      </c>
      <c r="J62" s="13">
        <f>J63</f>
        <v>0</v>
      </c>
    </row>
    <row r="63" spans="1:10" ht="45" hidden="1">
      <c r="A63" s="70" t="s">
        <v>63</v>
      </c>
      <c r="B63" s="71">
        <v>926</v>
      </c>
      <c r="C63" s="72" t="s">
        <v>40</v>
      </c>
      <c r="D63" s="72" t="s">
        <v>18</v>
      </c>
      <c r="E63" s="72" t="s">
        <v>62</v>
      </c>
      <c r="F63" s="72" t="s">
        <v>8</v>
      </c>
      <c r="G63" s="72"/>
      <c r="H63" s="72" t="s">
        <v>0</v>
      </c>
      <c r="I63" s="72" t="s">
        <v>0</v>
      </c>
      <c r="J63" s="13">
        <f>J64</f>
        <v>0</v>
      </c>
    </row>
    <row r="64" spans="1:10" ht="45" hidden="1">
      <c r="A64" s="70" t="s">
        <v>299</v>
      </c>
      <c r="B64" s="71">
        <v>926</v>
      </c>
      <c r="C64" s="72" t="s">
        <v>40</v>
      </c>
      <c r="D64" s="72" t="s">
        <v>18</v>
      </c>
      <c r="E64" s="72" t="s">
        <v>62</v>
      </c>
      <c r="F64" s="72" t="s">
        <v>8</v>
      </c>
      <c r="G64" s="72" t="s">
        <v>65</v>
      </c>
      <c r="H64" s="72" t="s">
        <v>67</v>
      </c>
      <c r="I64" s="72" t="s">
        <v>0</v>
      </c>
      <c r="J64" s="13">
        <f>J65</f>
        <v>0</v>
      </c>
    </row>
    <row r="65" spans="1:10" hidden="1">
      <c r="A65" s="70" t="s">
        <v>52</v>
      </c>
      <c r="B65" s="71">
        <v>926</v>
      </c>
      <c r="C65" s="72" t="s">
        <v>40</v>
      </c>
      <c r="D65" s="72" t="s">
        <v>18</v>
      </c>
      <c r="E65" s="72" t="s">
        <v>62</v>
      </c>
      <c r="F65" s="72" t="s">
        <v>8</v>
      </c>
      <c r="G65" s="72" t="s">
        <v>65</v>
      </c>
      <c r="H65" s="72" t="s">
        <v>67</v>
      </c>
      <c r="I65" s="72">
        <v>800</v>
      </c>
      <c r="J65" s="13">
        <v>0</v>
      </c>
    </row>
    <row r="66" spans="1:10" hidden="1">
      <c r="A66" s="70" t="s">
        <v>68</v>
      </c>
      <c r="B66" s="71">
        <v>926</v>
      </c>
      <c r="C66" s="72" t="s">
        <v>40</v>
      </c>
      <c r="D66" s="72">
        <v>13</v>
      </c>
      <c r="E66" s="72"/>
      <c r="F66" s="72"/>
      <c r="G66" s="72"/>
      <c r="H66" s="72"/>
      <c r="I66" s="72"/>
      <c r="J66" s="13">
        <f>J67+J73</f>
        <v>0</v>
      </c>
    </row>
    <row r="67" spans="1:10" ht="33.75" hidden="1">
      <c r="A67" s="70" t="s">
        <v>61</v>
      </c>
      <c r="B67" s="71">
        <v>926</v>
      </c>
      <c r="C67" s="72" t="s">
        <v>40</v>
      </c>
      <c r="D67" s="72">
        <v>13</v>
      </c>
      <c r="E67" s="72" t="s">
        <v>62</v>
      </c>
      <c r="F67" s="72" t="s">
        <v>43</v>
      </c>
      <c r="G67" s="72"/>
      <c r="H67" s="72"/>
      <c r="I67" s="72"/>
      <c r="J67" s="13">
        <f t="shared" ref="J67" si="3">J68</f>
        <v>0</v>
      </c>
    </row>
    <row r="68" spans="1:10" ht="38.25" hidden="1" customHeight="1">
      <c r="A68" s="70" t="s">
        <v>63</v>
      </c>
      <c r="B68" s="71">
        <v>926</v>
      </c>
      <c r="C68" s="72" t="s">
        <v>40</v>
      </c>
      <c r="D68" s="72">
        <v>13</v>
      </c>
      <c r="E68" s="72" t="s">
        <v>62</v>
      </c>
      <c r="F68" s="72" t="s">
        <v>8</v>
      </c>
      <c r="G68" s="72"/>
      <c r="H68" s="72"/>
      <c r="I68" s="72"/>
      <c r="J68" s="13">
        <f>J69</f>
        <v>0</v>
      </c>
    </row>
    <row r="69" spans="1:10" ht="56.25" hidden="1">
      <c r="A69" s="70" t="s">
        <v>118</v>
      </c>
      <c r="B69" s="71">
        <v>926</v>
      </c>
      <c r="C69" s="72" t="s">
        <v>40</v>
      </c>
      <c r="D69" s="72">
        <v>13</v>
      </c>
      <c r="E69" s="72" t="s">
        <v>62</v>
      </c>
      <c r="F69" s="72" t="s">
        <v>8</v>
      </c>
      <c r="G69" s="72" t="s">
        <v>65</v>
      </c>
      <c r="H69" s="72"/>
      <c r="I69" s="72"/>
      <c r="J69" s="13">
        <f t="shared" ref="J69" si="4">J70</f>
        <v>0</v>
      </c>
    </row>
    <row r="70" spans="1:10" ht="22.5" hidden="1">
      <c r="A70" s="73" t="s">
        <v>119</v>
      </c>
      <c r="B70" s="71">
        <v>926</v>
      </c>
      <c r="C70" s="72" t="s">
        <v>40</v>
      </c>
      <c r="D70" s="72" t="s">
        <v>69</v>
      </c>
      <c r="E70" s="72" t="s">
        <v>62</v>
      </c>
      <c r="F70" s="72" t="s">
        <v>8</v>
      </c>
      <c r="G70" s="72" t="s">
        <v>65</v>
      </c>
      <c r="H70" s="72">
        <v>41210</v>
      </c>
      <c r="I70" s="72"/>
      <c r="J70" s="13">
        <f>J71</f>
        <v>0</v>
      </c>
    </row>
    <row r="71" spans="1:10" ht="26.25" hidden="1" customHeight="1">
      <c r="A71" s="70" t="s">
        <v>50</v>
      </c>
      <c r="B71" s="71">
        <v>926</v>
      </c>
      <c r="C71" s="72" t="s">
        <v>40</v>
      </c>
      <c r="D71" s="72" t="s">
        <v>69</v>
      </c>
      <c r="E71" s="72" t="s">
        <v>62</v>
      </c>
      <c r="F71" s="72" t="s">
        <v>8</v>
      </c>
      <c r="G71" s="72" t="s">
        <v>65</v>
      </c>
      <c r="H71" s="72">
        <v>41210</v>
      </c>
      <c r="I71" s="72">
        <v>200</v>
      </c>
      <c r="J71" s="13">
        <f>J72</f>
        <v>0</v>
      </c>
    </row>
    <row r="72" spans="1:10" ht="33.75" hidden="1">
      <c r="A72" s="70" t="s">
        <v>51</v>
      </c>
      <c r="B72" s="71">
        <v>926</v>
      </c>
      <c r="C72" s="72" t="s">
        <v>40</v>
      </c>
      <c r="D72" s="72" t="s">
        <v>69</v>
      </c>
      <c r="E72" s="72" t="s">
        <v>62</v>
      </c>
      <c r="F72" s="72" t="s">
        <v>8</v>
      </c>
      <c r="G72" s="72" t="s">
        <v>65</v>
      </c>
      <c r="H72" s="72">
        <v>41210</v>
      </c>
      <c r="I72" s="72">
        <v>240</v>
      </c>
      <c r="J72" s="13">
        <v>0</v>
      </c>
    </row>
    <row r="73" spans="1:10" ht="56.25" hidden="1">
      <c r="A73" s="74" t="s">
        <v>300</v>
      </c>
      <c r="B73" s="75">
        <v>926</v>
      </c>
      <c r="C73" s="76" t="s">
        <v>40</v>
      </c>
      <c r="D73" s="76">
        <v>13</v>
      </c>
      <c r="E73" s="76">
        <v>31</v>
      </c>
      <c r="F73" s="76"/>
      <c r="G73" s="76"/>
      <c r="H73" s="76"/>
      <c r="I73" s="76"/>
      <c r="J73" s="77">
        <f t="shared" ref="J73:J77" si="5">J74</f>
        <v>0</v>
      </c>
    </row>
    <row r="74" spans="1:10" ht="56.25" hidden="1">
      <c r="A74" s="74" t="s">
        <v>301</v>
      </c>
      <c r="B74" s="75">
        <v>926</v>
      </c>
      <c r="C74" s="76" t="s">
        <v>40</v>
      </c>
      <c r="D74" s="76">
        <v>13</v>
      </c>
      <c r="E74" s="76">
        <v>31</v>
      </c>
      <c r="F74" s="76">
        <v>0</v>
      </c>
      <c r="G74" s="76"/>
      <c r="H74" s="76"/>
      <c r="I74" s="76"/>
      <c r="J74" s="77">
        <f t="shared" si="5"/>
        <v>0</v>
      </c>
    </row>
    <row r="75" spans="1:10" ht="33.75" hidden="1">
      <c r="A75" s="74" t="s">
        <v>120</v>
      </c>
      <c r="B75" s="75">
        <v>926</v>
      </c>
      <c r="C75" s="76" t="s">
        <v>40</v>
      </c>
      <c r="D75" s="76">
        <v>13</v>
      </c>
      <c r="E75" s="76">
        <v>31</v>
      </c>
      <c r="F75" s="76">
        <v>0</v>
      </c>
      <c r="G75" s="76" t="s">
        <v>40</v>
      </c>
      <c r="H75" s="76"/>
      <c r="I75" s="76"/>
      <c r="J75" s="77">
        <f t="shared" si="5"/>
        <v>0</v>
      </c>
    </row>
    <row r="76" spans="1:10" ht="33.75" hidden="1">
      <c r="A76" s="74" t="s">
        <v>121</v>
      </c>
      <c r="B76" s="75">
        <v>926</v>
      </c>
      <c r="C76" s="76" t="s">
        <v>40</v>
      </c>
      <c r="D76" s="76">
        <v>13</v>
      </c>
      <c r="E76" s="76">
        <v>31</v>
      </c>
      <c r="F76" s="76">
        <v>0</v>
      </c>
      <c r="G76" s="76" t="s">
        <v>40</v>
      </c>
      <c r="H76" s="76">
        <v>42300</v>
      </c>
      <c r="I76" s="76"/>
      <c r="J76" s="77">
        <f t="shared" si="5"/>
        <v>0</v>
      </c>
    </row>
    <row r="77" spans="1:10" ht="33.75" hidden="1">
      <c r="A77" s="74" t="s">
        <v>51</v>
      </c>
      <c r="B77" s="75">
        <v>926</v>
      </c>
      <c r="C77" s="76" t="s">
        <v>40</v>
      </c>
      <c r="D77" s="76">
        <v>13</v>
      </c>
      <c r="E77" s="76">
        <v>31</v>
      </c>
      <c r="F77" s="76">
        <v>0</v>
      </c>
      <c r="G77" s="76" t="s">
        <v>40</v>
      </c>
      <c r="H77" s="76">
        <v>42300</v>
      </c>
      <c r="I77" s="76">
        <v>200</v>
      </c>
      <c r="J77" s="77">
        <f t="shared" si="5"/>
        <v>0</v>
      </c>
    </row>
    <row r="78" spans="1:10" ht="33.75" hidden="1">
      <c r="A78" s="74" t="s">
        <v>51</v>
      </c>
      <c r="B78" s="75">
        <v>926</v>
      </c>
      <c r="C78" s="76" t="s">
        <v>40</v>
      </c>
      <c r="D78" s="76">
        <v>13</v>
      </c>
      <c r="E78" s="76">
        <v>31</v>
      </c>
      <c r="F78" s="76">
        <v>0</v>
      </c>
      <c r="G78" s="76" t="s">
        <v>40</v>
      </c>
      <c r="H78" s="76">
        <v>42300</v>
      </c>
      <c r="I78" s="76">
        <v>240</v>
      </c>
      <c r="J78" s="77">
        <v>0</v>
      </c>
    </row>
    <row r="79" spans="1:10">
      <c r="A79" s="62" t="s">
        <v>70</v>
      </c>
      <c r="B79" s="63">
        <v>926</v>
      </c>
      <c r="C79" s="64" t="s">
        <v>71</v>
      </c>
      <c r="D79" s="64"/>
      <c r="E79" s="64"/>
      <c r="F79" s="64"/>
      <c r="G79" s="64"/>
      <c r="H79" s="64"/>
      <c r="I79" s="64"/>
      <c r="J79" s="65">
        <f>J80</f>
        <v>28.2</v>
      </c>
    </row>
    <row r="80" spans="1:10">
      <c r="A80" s="70" t="s">
        <v>72</v>
      </c>
      <c r="B80" s="71">
        <v>926</v>
      </c>
      <c r="C80" s="72" t="s">
        <v>71</v>
      </c>
      <c r="D80" s="72" t="s">
        <v>73</v>
      </c>
      <c r="E80" s="72"/>
      <c r="F80" s="72"/>
      <c r="G80" s="72"/>
      <c r="H80" s="72"/>
      <c r="I80" s="72"/>
      <c r="J80" s="13">
        <f>J81</f>
        <v>28.2</v>
      </c>
    </row>
    <row r="81" spans="1:10" ht="33.75">
      <c r="A81" s="70" t="s">
        <v>61</v>
      </c>
      <c r="B81" s="71">
        <v>926</v>
      </c>
      <c r="C81" s="72" t="s">
        <v>71</v>
      </c>
      <c r="D81" s="72" t="s">
        <v>73</v>
      </c>
      <c r="E81" s="72" t="s">
        <v>62</v>
      </c>
      <c r="F81" s="72" t="s">
        <v>43</v>
      </c>
      <c r="G81" s="72"/>
      <c r="H81" s="72"/>
      <c r="I81" s="72"/>
      <c r="J81" s="13">
        <f>J82</f>
        <v>28.2</v>
      </c>
    </row>
    <row r="82" spans="1:10" ht="37.5" customHeight="1">
      <c r="A82" s="70" t="s">
        <v>63</v>
      </c>
      <c r="B82" s="71">
        <v>926</v>
      </c>
      <c r="C82" s="72" t="s">
        <v>71</v>
      </c>
      <c r="D82" s="72" t="s">
        <v>73</v>
      </c>
      <c r="E82" s="72" t="s">
        <v>62</v>
      </c>
      <c r="F82" s="72" t="s">
        <v>8</v>
      </c>
      <c r="G82" s="72"/>
      <c r="H82" s="72"/>
      <c r="I82" s="72"/>
      <c r="J82" s="13">
        <f>J83</f>
        <v>28.2</v>
      </c>
    </row>
    <row r="83" spans="1:10" ht="45">
      <c r="A83" s="70" t="s">
        <v>74</v>
      </c>
      <c r="B83" s="71">
        <v>926</v>
      </c>
      <c r="C83" s="72" t="s">
        <v>71</v>
      </c>
      <c r="D83" s="72" t="s">
        <v>73</v>
      </c>
      <c r="E83" s="72" t="s">
        <v>62</v>
      </c>
      <c r="F83" s="72" t="s">
        <v>8</v>
      </c>
      <c r="G83" s="72" t="s">
        <v>65</v>
      </c>
      <c r="H83" s="72" t="s">
        <v>75</v>
      </c>
      <c r="I83" s="72"/>
      <c r="J83" s="13">
        <f>J84+J86</f>
        <v>28.2</v>
      </c>
    </row>
    <row r="84" spans="1:10" ht="67.5">
      <c r="A84" s="70" t="s">
        <v>46</v>
      </c>
      <c r="B84" s="71">
        <v>926</v>
      </c>
      <c r="C84" s="72" t="s">
        <v>71</v>
      </c>
      <c r="D84" s="72" t="s">
        <v>73</v>
      </c>
      <c r="E84" s="72" t="s">
        <v>62</v>
      </c>
      <c r="F84" s="72" t="s">
        <v>8</v>
      </c>
      <c r="G84" s="72" t="s">
        <v>65</v>
      </c>
      <c r="H84" s="72" t="s">
        <v>75</v>
      </c>
      <c r="I84" s="72">
        <v>100</v>
      </c>
      <c r="J84" s="13">
        <f>J85</f>
        <v>28.2</v>
      </c>
    </row>
    <row r="85" spans="1:10" ht="22.5">
      <c r="A85" s="70" t="s">
        <v>47</v>
      </c>
      <c r="B85" s="71">
        <v>926</v>
      </c>
      <c r="C85" s="72" t="s">
        <v>71</v>
      </c>
      <c r="D85" s="72" t="s">
        <v>73</v>
      </c>
      <c r="E85" s="72" t="s">
        <v>62</v>
      </c>
      <c r="F85" s="72" t="s">
        <v>8</v>
      </c>
      <c r="G85" s="72" t="s">
        <v>65</v>
      </c>
      <c r="H85" s="72" t="s">
        <v>75</v>
      </c>
      <c r="I85" s="72">
        <v>120</v>
      </c>
      <c r="J85" s="13">
        <v>28.2</v>
      </c>
    </row>
    <row r="86" spans="1:10" ht="26.25" hidden="1" customHeight="1">
      <c r="A86" s="70" t="s">
        <v>50</v>
      </c>
      <c r="B86" s="71">
        <v>926</v>
      </c>
      <c r="C86" s="72" t="s">
        <v>71</v>
      </c>
      <c r="D86" s="72" t="s">
        <v>73</v>
      </c>
      <c r="E86" s="72" t="s">
        <v>62</v>
      </c>
      <c r="F86" s="72" t="s">
        <v>8</v>
      </c>
      <c r="G86" s="72" t="s">
        <v>65</v>
      </c>
      <c r="H86" s="72" t="s">
        <v>75</v>
      </c>
      <c r="I86" s="72">
        <v>200</v>
      </c>
      <c r="J86" s="13">
        <f t="shared" ref="J86" si="6">J87</f>
        <v>0</v>
      </c>
    </row>
    <row r="87" spans="1:10" ht="33.75" hidden="1">
      <c r="A87" s="70" t="s">
        <v>51</v>
      </c>
      <c r="B87" s="71">
        <v>926</v>
      </c>
      <c r="C87" s="72" t="s">
        <v>71</v>
      </c>
      <c r="D87" s="72" t="s">
        <v>73</v>
      </c>
      <c r="E87" s="72" t="s">
        <v>62</v>
      </c>
      <c r="F87" s="72" t="s">
        <v>8</v>
      </c>
      <c r="G87" s="72" t="s">
        <v>65</v>
      </c>
      <c r="H87" s="72" t="s">
        <v>75</v>
      </c>
      <c r="I87" s="72">
        <v>240</v>
      </c>
      <c r="J87" s="13">
        <v>0</v>
      </c>
    </row>
    <row r="88" spans="1:10" hidden="1">
      <c r="A88" s="78" t="s">
        <v>135</v>
      </c>
      <c r="B88" s="75" t="s">
        <v>298</v>
      </c>
      <c r="C88" s="79" t="s">
        <v>73</v>
      </c>
      <c r="D88" s="79"/>
      <c r="E88" s="79"/>
      <c r="F88" s="79"/>
      <c r="G88" s="79"/>
      <c r="H88" s="79"/>
      <c r="I88" s="79"/>
      <c r="J88" s="80">
        <f>J89+J98</f>
        <v>0</v>
      </c>
    </row>
    <row r="89" spans="1:10" ht="33.75" hidden="1">
      <c r="A89" s="78" t="s">
        <v>134</v>
      </c>
      <c r="B89" s="75" t="s">
        <v>298</v>
      </c>
      <c r="C89" s="79" t="s">
        <v>73</v>
      </c>
      <c r="D89" s="79" t="s">
        <v>78</v>
      </c>
      <c r="E89" s="79"/>
      <c r="F89" s="79"/>
      <c r="G89" s="79"/>
      <c r="H89" s="79"/>
      <c r="I89" s="79"/>
      <c r="J89" s="80">
        <f t="shared" ref="J89:J93" si="7">J90</f>
        <v>0</v>
      </c>
    </row>
    <row r="90" spans="1:10" ht="33.75" hidden="1">
      <c r="A90" s="78" t="s">
        <v>116</v>
      </c>
      <c r="B90" s="75" t="s">
        <v>298</v>
      </c>
      <c r="C90" s="79" t="s">
        <v>73</v>
      </c>
      <c r="D90" s="79" t="s">
        <v>78</v>
      </c>
      <c r="E90" s="79" t="s">
        <v>62</v>
      </c>
      <c r="F90" s="79">
        <v>0</v>
      </c>
      <c r="G90" s="79"/>
      <c r="H90" s="79"/>
      <c r="I90" s="79"/>
      <c r="J90" s="80">
        <f t="shared" si="7"/>
        <v>0</v>
      </c>
    </row>
    <row r="91" spans="1:10" ht="39" hidden="1" customHeight="1">
      <c r="A91" s="78" t="s">
        <v>117</v>
      </c>
      <c r="B91" s="75" t="s">
        <v>298</v>
      </c>
      <c r="C91" s="79" t="s">
        <v>73</v>
      </c>
      <c r="D91" s="79" t="s">
        <v>78</v>
      </c>
      <c r="E91" s="79" t="s">
        <v>62</v>
      </c>
      <c r="F91" s="79">
        <v>1</v>
      </c>
      <c r="G91" s="79"/>
      <c r="H91" s="79"/>
      <c r="I91" s="79"/>
      <c r="J91" s="80">
        <f>J92+J95</f>
        <v>0</v>
      </c>
    </row>
    <row r="92" spans="1:10" ht="22.5" hidden="1">
      <c r="A92" s="78" t="s">
        <v>115</v>
      </c>
      <c r="B92" s="75" t="s">
        <v>298</v>
      </c>
      <c r="C92" s="79" t="s">
        <v>73</v>
      </c>
      <c r="D92" s="79" t="s">
        <v>78</v>
      </c>
      <c r="E92" s="79" t="s">
        <v>62</v>
      </c>
      <c r="F92" s="79">
        <v>1</v>
      </c>
      <c r="G92" s="79" t="s">
        <v>65</v>
      </c>
      <c r="H92" s="79">
        <v>41180</v>
      </c>
      <c r="I92" s="79"/>
      <c r="J92" s="80">
        <f t="shared" si="7"/>
        <v>0</v>
      </c>
    </row>
    <row r="93" spans="1:10" ht="26.25" hidden="1" customHeight="1">
      <c r="A93" s="78" t="s">
        <v>50</v>
      </c>
      <c r="B93" s="75" t="s">
        <v>298</v>
      </c>
      <c r="C93" s="79" t="s">
        <v>73</v>
      </c>
      <c r="D93" s="79" t="s">
        <v>78</v>
      </c>
      <c r="E93" s="79" t="s">
        <v>62</v>
      </c>
      <c r="F93" s="79">
        <v>1</v>
      </c>
      <c r="G93" s="79" t="s">
        <v>65</v>
      </c>
      <c r="H93" s="79">
        <v>41180</v>
      </c>
      <c r="I93" s="79">
        <v>200</v>
      </c>
      <c r="J93" s="80">
        <f t="shared" si="7"/>
        <v>0</v>
      </c>
    </row>
    <row r="94" spans="1:10" ht="33.75" hidden="1">
      <c r="A94" s="78" t="s">
        <v>51</v>
      </c>
      <c r="B94" s="75" t="s">
        <v>298</v>
      </c>
      <c r="C94" s="79" t="s">
        <v>73</v>
      </c>
      <c r="D94" s="79" t="s">
        <v>78</v>
      </c>
      <c r="E94" s="79" t="s">
        <v>62</v>
      </c>
      <c r="F94" s="79">
        <v>1</v>
      </c>
      <c r="G94" s="79" t="s">
        <v>65</v>
      </c>
      <c r="H94" s="79">
        <v>41180</v>
      </c>
      <c r="I94" s="79">
        <v>240</v>
      </c>
      <c r="J94" s="80">
        <v>0</v>
      </c>
    </row>
    <row r="95" spans="1:10" ht="22.5" hidden="1">
      <c r="A95" s="78" t="s">
        <v>138</v>
      </c>
      <c r="B95" s="75" t="s">
        <v>298</v>
      </c>
      <c r="C95" s="79" t="s">
        <v>73</v>
      </c>
      <c r="D95" s="79" t="s">
        <v>78</v>
      </c>
      <c r="E95" s="79" t="s">
        <v>62</v>
      </c>
      <c r="F95" s="79">
        <v>1</v>
      </c>
      <c r="G95" s="79" t="s">
        <v>65</v>
      </c>
      <c r="H95" s="79">
        <v>80190</v>
      </c>
      <c r="I95" s="79"/>
      <c r="J95" s="80">
        <f>J96</f>
        <v>0</v>
      </c>
    </row>
    <row r="96" spans="1:10" ht="26.25" hidden="1" customHeight="1">
      <c r="A96" s="78" t="s">
        <v>50</v>
      </c>
      <c r="B96" s="75" t="s">
        <v>298</v>
      </c>
      <c r="C96" s="79" t="s">
        <v>73</v>
      </c>
      <c r="D96" s="79" t="s">
        <v>78</v>
      </c>
      <c r="E96" s="79" t="s">
        <v>62</v>
      </c>
      <c r="F96" s="79">
        <v>1</v>
      </c>
      <c r="G96" s="79" t="s">
        <v>65</v>
      </c>
      <c r="H96" s="79">
        <v>80190</v>
      </c>
      <c r="I96" s="79">
        <v>200</v>
      </c>
      <c r="J96" s="80">
        <f>J97</f>
        <v>0</v>
      </c>
    </row>
    <row r="97" spans="1:10" ht="33.75" hidden="1">
      <c r="A97" s="78" t="s">
        <v>51</v>
      </c>
      <c r="B97" s="75" t="s">
        <v>298</v>
      </c>
      <c r="C97" s="79" t="s">
        <v>73</v>
      </c>
      <c r="D97" s="79" t="s">
        <v>78</v>
      </c>
      <c r="E97" s="79" t="s">
        <v>62</v>
      </c>
      <c r="F97" s="79">
        <v>1</v>
      </c>
      <c r="G97" s="79" t="s">
        <v>65</v>
      </c>
      <c r="H97" s="79">
        <v>80190</v>
      </c>
      <c r="I97" s="79">
        <v>240</v>
      </c>
      <c r="J97" s="80">
        <v>0</v>
      </c>
    </row>
    <row r="98" spans="1:10" ht="45" hidden="1">
      <c r="A98" s="78" t="s">
        <v>136</v>
      </c>
      <c r="B98" s="75" t="s">
        <v>298</v>
      </c>
      <c r="C98" s="79" t="s">
        <v>73</v>
      </c>
      <c r="D98" s="79" t="s">
        <v>17</v>
      </c>
      <c r="E98" s="79"/>
      <c r="F98" s="79"/>
      <c r="G98" s="79"/>
      <c r="H98" s="79"/>
      <c r="I98" s="79"/>
      <c r="J98" s="80">
        <f t="shared" ref="J98:J102" si="8">J99</f>
        <v>0</v>
      </c>
    </row>
    <row r="99" spans="1:10" ht="33.75" hidden="1">
      <c r="A99" s="78" t="s">
        <v>116</v>
      </c>
      <c r="B99" s="75" t="s">
        <v>298</v>
      </c>
      <c r="C99" s="79" t="s">
        <v>73</v>
      </c>
      <c r="D99" s="79" t="s">
        <v>17</v>
      </c>
      <c r="E99" s="79" t="s">
        <v>62</v>
      </c>
      <c r="F99" s="79">
        <v>0</v>
      </c>
      <c r="G99" s="79"/>
      <c r="H99" s="79"/>
      <c r="I99" s="79"/>
      <c r="J99" s="80">
        <f t="shared" si="8"/>
        <v>0</v>
      </c>
    </row>
    <row r="100" spans="1:10" ht="36.75" hidden="1" customHeight="1">
      <c r="A100" s="78" t="s">
        <v>117</v>
      </c>
      <c r="B100" s="75" t="s">
        <v>298</v>
      </c>
      <c r="C100" s="79" t="s">
        <v>73</v>
      </c>
      <c r="D100" s="79" t="s">
        <v>17</v>
      </c>
      <c r="E100" s="79" t="s">
        <v>62</v>
      </c>
      <c r="F100" s="79" t="s">
        <v>8</v>
      </c>
      <c r="G100" s="79"/>
      <c r="H100" s="79"/>
      <c r="I100" s="79"/>
      <c r="J100" s="80">
        <f t="shared" si="8"/>
        <v>0</v>
      </c>
    </row>
    <row r="101" spans="1:10" ht="22.5" hidden="1">
      <c r="A101" s="78" t="s">
        <v>137</v>
      </c>
      <c r="B101" s="75" t="s">
        <v>298</v>
      </c>
      <c r="C101" s="79" t="s">
        <v>73</v>
      </c>
      <c r="D101" s="79" t="s">
        <v>17</v>
      </c>
      <c r="E101" s="79" t="s">
        <v>62</v>
      </c>
      <c r="F101" s="79" t="s">
        <v>8</v>
      </c>
      <c r="G101" s="79" t="s">
        <v>65</v>
      </c>
      <c r="H101" s="79">
        <v>42120</v>
      </c>
      <c r="I101" s="79"/>
      <c r="J101" s="80">
        <f t="shared" si="8"/>
        <v>0</v>
      </c>
    </row>
    <row r="102" spans="1:10" ht="24.75" hidden="1" customHeight="1">
      <c r="A102" s="78" t="s">
        <v>50</v>
      </c>
      <c r="B102" s="75" t="s">
        <v>298</v>
      </c>
      <c r="C102" s="79" t="s">
        <v>73</v>
      </c>
      <c r="D102" s="79" t="s">
        <v>17</v>
      </c>
      <c r="E102" s="79" t="s">
        <v>62</v>
      </c>
      <c r="F102" s="79" t="s">
        <v>8</v>
      </c>
      <c r="G102" s="79" t="s">
        <v>65</v>
      </c>
      <c r="H102" s="79">
        <v>42120</v>
      </c>
      <c r="I102" s="79">
        <v>200</v>
      </c>
      <c r="J102" s="80">
        <f t="shared" si="8"/>
        <v>0</v>
      </c>
    </row>
    <row r="103" spans="1:10" ht="33.75" hidden="1">
      <c r="A103" s="78" t="s">
        <v>51</v>
      </c>
      <c r="B103" s="75" t="s">
        <v>298</v>
      </c>
      <c r="C103" s="79" t="s">
        <v>73</v>
      </c>
      <c r="D103" s="79" t="s">
        <v>17</v>
      </c>
      <c r="E103" s="79" t="s">
        <v>62</v>
      </c>
      <c r="F103" s="79" t="s">
        <v>8</v>
      </c>
      <c r="G103" s="79" t="s">
        <v>65</v>
      </c>
      <c r="H103" s="79">
        <v>42120</v>
      </c>
      <c r="I103" s="79">
        <v>240</v>
      </c>
      <c r="J103" s="80">
        <v>0</v>
      </c>
    </row>
    <row r="104" spans="1:10">
      <c r="A104" s="62" t="s">
        <v>76</v>
      </c>
      <c r="B104" s="63">
        <v>926</v>
      </c>
      <c r="C104" s="64" t="s">
        <v>42</v>
      </c>
      <c r="D104" s="64"/>
      <c r="E104" s="64" t="s">
        <v>0</v>
      </c>
      <c r="F104" s="64" t="s">
        <v>0</v>
      </c>
      <c r="G104" s="64"/>
      <c r="H104" s="64" t="s">
        <v>0</v>
      </c>
      <c r="I104" s="64" t="s">
        <v>0</v>
      </c>
      <c r="J104" s="65">
        <f>J105+J117</f>
        <v>466.7</v>
      </c>
    </row>
    <row r="105" spans="1:10">
      <c r="A105" s="70" t="s">
        <v>77</v>
      </c>
      <c r="B105" s="71">
        <v>926</v>
      </c>
      <c r="C105" s="72" t="s">
        <v>42</v>
      </c>
      <c r="D105" s="71" t="s">
        <v>78</v>
      </c>
      <c r="E105" s="72"/>
      <c r="F105" s="72"/>
      <c r="G105" s="72"/>
      <c r="H105" s="72"/>
      <c r="I105" s="72"/>
      <c r="J105" s="13">
        <f t="shared" ref="J105" si="9">J106</f>
        <v>466.7</v>
      </c>
    </row>
    <row r="106" spans="1:10" ht="33.75">
      <c r="A106" s="72" t="s">
        <v>61</v>
      </c>
      <c r="B106" s="71">
        <v>926</v>
      </c>
      <c r="C106" s="72" t="s">
        <v>42</v>
      </c>
      <c r="D106" s="72" t="s">
        <v>78</v>
      </c>
      <c r="E106" s="72">
        <v>89</v>
      </c>
      <c r="F106" s="64">
        <v>0</v>
      </c>
      <c r="G106" s="64"/>
      <c r="H106" s="64" t="s">
        <v>0</v>
      </c>
      <c r="I106" s="64" t="s">
        <v>0</v>
      </c>
      <c r="J106" s="13">
        <f>J107</f>
        <v>466.7</v>
      </c>
    </row>
    <row r="107" spans="1:10" ht="37.5" customHeight="1">
      <c r="A107" s="72" t="s">
        <v>63</v>
      </c>
      <c r="B107" s="71">
        <v>926</v>
      </c>
      <c r="C107" s="72" t="s">
        <v>42</v>
      </c>
      <c r="D107" s="72" t="s">
        <v>78</v>
      </c>
      <c r="E107" s="72">
        <v>89</v>
      </c>
      <c r="F107" s="72">
        <v>1</v>
      </c>
      <c r="G107" s="71"/>
      <c r="H107" s="72"/>
      <c r="I107" s="72"/>
      <c r="J107" s="13">
        <f>J111+J114+J108</f>
        <v>466.7</v>
      </c>
    </row>
    <row r="108" spans="1:10" ht="48" hidden="1">
      <c r="A108" s="97" t="s">
        <v>347</v>
      </c>
      <c r="B108" s="98" t="s">
        <v>298</v>
      </c>
      <c r="C108" s="99" t="s">
        <v>42</v>
      </c>
      <c r="D108" s="99" t="s">
        <v>78</v>
      </c>
      <c r="E108" s="99" t="s">
        <v>62</v>
      </c>
      <c r="F108" s="99">
        <v>1</v>
      </c>
      <c r="G108" s="98" t="s">
        <v>65</v>
      </c>
      <c r="H108" s="99">
        <v>42530</v>
      </c>
      <c r="I108" s="99"/>
      <c r="J108" s="100">
        <f>J109</f>
        <v>0</v>
      </c>
    </row>
    <row r="109" spans="1:10" ht="24" hidden="1">
      <c r="A109" s="97" t="s">
        <v>80</v>
      </c>
      <c r="B109" s="98" t="s">
        <v>298</v>
      </c>
      <c r="C109" s="99" t="s">
        <v>42</v>
      </c>
      <c r="D109" s="99" t="s">
        <v>78</v>
      </c>
      <c r="E109" s="99" t="s">
        <v>62</v>
      </c>
      <c r="F109" s="99">
        <v>1</v>
      </c>
      <c r="G109" s="98" t="s">
        <v>65</v>
      </c>
      <c r="H109" s="99">
        <v>42530</v>
      </c>
      <c r="I109" s="99">
        <v>200</v>
      </c>
      <c r="J109" s="100">
        <f>J110</f>
        <v>0</v>
      </c>
    </row>
    <row r="110" spans="1:10" ht="36" hidden="1">
      <c r="A110" s="97" t="s">
        <v>51</v>
      </c>
      <c r="B110" s="98" t="s">
        <v>298</v>
      </c>
      <c r="C110" s="99" t="s">
        <v>42</v>
      </c>
      <c r="D110" s="99" t="s">
        <v>78</v>
      </c>
      <c r="E110" s="99" t="s">
        <v>62</v>
      </c>
      <c r="F110" s="99">
        <v>1</v>
      </c>
      <c r="G110" s="98" t="s">
        <v>65</v>
      </c>
      <c r="H110" s="99">
        <v>42530</v>
      </c>
      <c r="I110" s="99">
        <v>240</v>
      </c>
      <c r="J110" s="100">
        <v>0</v>
      </c>
    </row>
    <row r="111" spans="1:10" ht="180">
      <c r="A111" s="81" t="s">
        <v>79</v>
      </c>
      <c r="B111" s="71">
        <v>926</v>
      </c>
      <c r="C111" s="72" t="s">
        <v>42</v>
      </c>
      <c r="D111" s="72" t="s">
        <v>78</v>
      </c>
      <c r="E111" s="72">
        <v>89</v>
      </c>
      <c r="F111" s="72">
        <v>1</v>
      </c>
      <c r="G111" s="71" t="s">
        <v>65</v>
      </c>
      <c r="H111" s="72" t="s">
        <v>348</v>
      </c>
      <c r="I111" s="82"/>
      <c r="J111" s="13">
        <f>J112</f>
        <v>466.7</v>
      </c>
    </row>
    <row r="112" spans="1:10" ht="22.5">
      <c r="A112" s="73" t="s">
        <v>80</v>
      </c>
      <c r="B112" s="71">
        <v>926</v>
      </c>
      <c r="C112" s="72" t="s">
        <v>42</v>
      </c>
      <c r="D112" s="72" t="s">
        <v>78</v>
      </c>
      <c r="E112" s="72">
        <v>89</v>
      </c>
      <c r="F112" s="72">
        <v>1</v>
      </c>
      <c r="G112" s="71" t="s">
        <v>65</v>
      </c>
      <c r="H112" s="72" t="s">
        <v>348</v>
      </c>
      <c r="I112" s="82">
        <v>200</v>
      </c>
      <c r="J112" s="13">
        <f>J113</f>
        <v>466.7</v>
      </c>
    </row>
    <row r="113" spans="1:10" ht="33.75">
      <c r="A113" s="73" t="s">
        <v>51</v>
      </c>
      <c r="B113" s="71">
        <v>926</v>
      </c>
      <c r="C113" s="72" t="s">
        <v>42</v>
      </c>
      <c r="D113" s="72" t="s">
        <v>78</v>
      </c>
      <c r="E113" s="72">
        <v>89</v>
      </c>
      <c r="F113" s="72">
        <v>1</v>
      </c>
      <c r="G113" s="71" t="s">
        <v>65</v>
      </c>
      <c r="H113" s="72" t="s">
        <v>348</v>
      </c>
      <c r="I113" s="82">
        <v>240</v>
      </c>
      <c r="J113" s="13">
        <v>466.7</v>
      </c>
    </row>
    <row r="114" spans="1:10" ht="22.5" hidden="1">
      <c r="A114" s="83" t="s">
        <v>305</v>
      </c>
      <c r="B114" s="75">
        <v>926</v>
      </c>
      <c r="C114" s="76" t="s">
        <v>42</v>
      </c>
      <c r="D114" s="76" t="s">
        <v>78</v>
      </c>
      <c r="E114" s="76">
        <v>89</v>
      </c>
      <c r="F114" s="76">
        <v>1</v>
      </c>
      <c r="G114" s="75" t="s">
        <v>65</v>
      </c>
      <c r="H114" s="76">
        <v>42180</v>
      </c>
      <c r="I114" s="76"/>
      <c r="J114" s="77">
        <f>J115</f>
        <v>0</v>
      </c>
    </row>
    <row r="115" spans="1:10" ht="22.5" hidden="1">
      <c r="A115" s="83" t="s">
        <v>80</v>
      </c>
      <c r="B115" s="75">
        <v>926</v>
      </c>
      <c r="C115" s="76" t="s">
        <v>42</v>
      </c>
      <c r="D115" s="76" t="s">
        <v>78</v>
      </c>
      <c r="E115" s="76">
        <v>89</v>
      </c>
      <c r="F115" s="76">
        <v>1</v>
      </c>
      <c r="G115" s="75" t="s">
        <v>65</v>
      </c>
      <c r="H115" s="76">
        <v>42180</v>
      </c>
      <c r="I115" s="76">
        <v>200</v>
      </c>
      <c r="J115" s="77">
        <f>J116</f>
        <v>0</v>
      </c>
    </row>
    <row r="116" spans="1:10" ht="33.75" hidden="1">
      <c r="A116" s="83" t="s">
        <v>51</v>
      </c>
      <c r="B116" s="75">
        <v>926</v>
      </c>
      <c r="C116" s="76" t="s">
        <v>42</v>
      </c>
      <c r="D116" s="76" t="s">
        <v>78</v>
      </c>
      <c r="E116" s="76">
        <v>89</v>
      </c>
      <c r="F116" s="76">
        <v>1</v>
      </c>
      <c r="G116" s="75" t="s">
        <v>65</v>
      </c>
      <c r="H116" s="76">
        <v>42180</v>
      </c>
      <c r="I116" s="76">
        <v>240</v>
      </c>
      <c r="J116" s="77">
        <v>0</v>
      </c>
    </row>
    <row r="117" spans="1:10" ht="22.5" hidden="1">
      <c r="A117" s="83" t="s">
        <v>122</v>
      </c>
      <c r="B117" s="75">
        <v>926</v>
      </c>
      <c r="C117" s="72" t="s">
        <v>42</v>
      </c>
      <c r="D117" s="76">
        <v>12</v>
      </c>
      <c r="E117" s="76"/>
      <c r="F117" s="76"/>
      <c r="G117" s="75"/>
      <c r="H117" s="76"/>
      <c r="I117" s="76"/>
      <c r="J117" s="77">
        <f t="shared" ref="J117:J121" si="10">J118</f>
        <v>0</v>
      </c>
    </row>
    <row r="118" spans="1:10" ht="33.75" hidden="1">
      <c r="A118" s="83" t="s">
        <v>116</v>
      </c>
      <c r="B118" s="75">
        <v>926</v>
      </c>
      <c r="C118" s="72" t="s">
        <v>42</v>
      </c>
      <c r="D118" s="76">
        <v>12</v>
      </c>
      <c r="E118" s="76">
        <v>89</v>
      </c>
      <c r="F118" s="76">
        <v>0</v>
      </c>
      <c r="G118" s="75"/>
      <c r="H118" s="76"/>
      <c r="I118" s="76"/>
      <c r="J118" s="77">
        <f t="shared" si="10"/>
        <v>0</v>
      </c>
    </row>
    <row r="119" spans="1:10" ht="36.75" hidden="1" customHeight="1">
      <c r="A119" s="83" t="s">
        <v>117</v>
      </c>
      <c r="B119" s="75">
        <v>926</v>
      </c>
      <c r="C119" s="72" t="s">
        <v>42</v>
      </c>
      <c r="D119" s="76">
        <v>12</v>
      </c>
      <c r="E119" s="76">
        <v>89</v>
      </c>
      <c r="F119" s="76">
        <v>1</v>
      </c>
      <c r="G119" s="75"/>
      <c r="H119" s="76"/>
      <c r="I119" s="76"/>
      <c r="J119" s="77">
        <f>J120+J123+J126</f>
        <v>0</v>
      </c>
    </row>
    <row r="120" spans="1:10" ht="258.75" hidden="1">
      <c r="A120" s="83" t="s">
        <v>123</v>
      </c>
      <c r="B120" s="75">
        <v>926</v>
      </c>
      <c r="C120" s="72" t="s">
        <v>42</v>
      </c>
      <c r="D120" s="76">
        <v>12</v>
      </c>
      <c r="E120" s="76">
        <v>89</v>
      </c>
      <c r="F120" s="76">
        <v>1</v>
      </c>
      <c r="G120" s="75" t="s">
        <v>65</v>
      </c>
      <c r="H120" s="76">
        <v>44107</v>
      </c>
      <c r="I120" s="76"/>
      <c r="J120" s="77">
        <f t="shared" si="10"/>
        <v>0</v>
      </c>
    </row>
    <row r="121" spans="1:10" ht="22.5" hidden="1">
      <c r="A121" s="83" t="s">
        <v>80</v>
      </c>
      <c r="B121" s="75">
        <v>926</v>
      </c>
      <c r="C121" s="72" t="s">
        <v>42</v>
      </c>
      <c r="D121" s="76">
        <v>12</v>
      </c>
      <c r="E121" s="76">
        <v>89</v>
      </c>
      <c r="F121" s="76">
        <v>1</v>
      </c>
      <c r="G121" s="75" t="s">
        <v>65</v>
      </c>
      <c r="H121" s="76">
        <v>44107</v>
      </c>
      <c r="I121" s="76">
        <v>200</v>
      </c>
      <c r="J121" s="77">
        <f t="shared" si="10"/>
        <v>0</v>
      </c>
    </row>
    <row r="122" spans="1:10" ht="33.75" hidden="1">
      <c r="A122" s="83" t="s">
        <v>51</v>
      </c>
      <c r="B122" s="75">
        <v>926</v>
      </c>
      <c r="C122" s="72" t="s">
        <v>42</v>
      </c>
      <c r="D122" s="76">
        <v>12</v>
      </c>
      <c r="E122" s="76">
        <v>89</v>
      </c>
      <c r="F122" s="76">
        <v>1</v>
      </c>
      <c r="G122" s="75" t="s">
        <v>65</v>
      </c>
      <c r="H122" s="76">
        <v>44107</v>
      </c>
      <c r="I122" s="76">
        <v>240</v>
      </c>
      <c r="J122" s="77">
        <v>0</v>
      </c>
    </row>
    <row r="123" spans="1:10" ht="22.5" hidden="1">
      <c r="A123" s="83" t="s">
        <v>303</v>
      </c>
      <c r="B123" s="75">
        <v>926</v>
      </c>
      <c r="C123" s="76" t="s">
        <v>42</v>
      </c>
      <c r="D123" s="76">
        <v>12</v>
      </c>
      <c r="E123" s="76">
        <v>89</v>
      </c>
      <c r="F123" s="76">
        <v>1</v>
      </c>
      <c r="G123" s="75" t="s">
        <v>65</v>
      </c>
      <c r="H123" s="76">
        <v>42370</v>
      </c>
      <c r="I123" s="76"/>
      <c r="J123" s="77">
        <f>J124</f>
        <v>0</v>
      </c>
    </row>
    <row r="124" spans="1:10" ht="22.5" hidden="1">
      <c r="A124" s="83" t="s">
        <v>80</v>
      </c>
      <c r="B124" s="75">
        <v>926</v>
      </c>
      <c r="C124" s="76" t="s">
        <v>42</v>
      </c>
      <c r="D124" s="76">
        <v>12</v>
      </c>
      <c r="E124" s="76">
        <v>89</v>
      </c>
      <c r="F124" s="76">
        <v>1</v>
      </c>
      <c r="G124" s="75" t="s">
        <v>65</v>
      </c>
      <c r="H124" s="76">
        <v>42370</v>
      </c>
      <c r="I124" s="76">
        <v>200</v>
      </c>
      <c r="J124" s="77">
        <f>J125</f>
        <v>0</v>
      </c>
    </row>
    <row r="125" spans="1:10" ht="33.75" hidden="1">
      <c r="A125" s="83" t="s">
        <v>51</v>
      </c>
      <c r="B125" s="75">
        <v>926</v>
      </c>
      <c r="C125" s="76" t="s">
        <v>42</v>
      </c>
      <c r="D125" s="76">
        <v>12</v>
      </c>
      <c r="E125" s="76">
        <v>89</v>
      </c>
      <c r="F125" s="76">
        <v>1</v>
      </c>
      <c r="G125" s="75" t="s">
        <v>65</v>
      </c>
      <c r="H125" s="76">
        <v>42370</v>
      </c>
      <c r="I125" s="76">
        <v>240</v>
      </c>
      <c r="J125" s="77">
        <v>0</v>
      </c>
    </row>
    <row r="126" spans="1:10" ht="24.75" hidden="1" customHeight="1">
      <c r="A126" s="83" t="s">
        <v>320</v>
      </c>
      <c r="B126" s="75" t="s">
        <v>298</v>
      </c>
      <c r="C126" s="76" t="s">
        <v>42</v>
      </c>
      <c r="D126" s="76">
        <v>12</v>
      </c>
      <c r="E126" s="76">
        <v>89</v>
      </c>
      <c r="F126" s="76">
        <v>1</v>
      </c>
      <c r="G126" s="75" t="s">
        <v>65</v>
      </c>
      <c r="H126" s="76">
        <v>42200</v>
      </c>
      <c r="I126" s="76"/>
      <c r="J126" s="77">
        <f>J127</f>
        <v>0</v>
      </c>
    </row>
    <row r="127" spans="1:10" ht="22.5" hidden="1">
      <c r="A127" s="83" t="s">
        <v>80</v>
      </c>
      <c r="B127" s="75" t="s">
        <v>298</v>
      </c>
      <c r="C127" s="76" t="s">
        <v>42</v>
      </c>
      <c r="D127" s="76">
        <v>12</v>
      </c>
      <c r="E127" s="76">
        <v>89</v>
      </c>
      <c r="F127" s="76">
        <v>1</v>
      </c>
      <c r="G127" s="75" t="s">
        <v>65</v>
      </c>
      <c r="H127" s="76">
        <v>42200</v>
      </c>
      <c r="I127" s="76">
        <v>200</v>
      </c>
      <c r="J127" s="77">
        <f>J128</f>
        <v>0</v>
      </c>
    </row>
    <row r="128" spans="1:10" ht="33.75" hidden="1">
      <c r="A128" s="83" t="s">
        <v>51</v>
      </c>
      <c r="B128" s="75" t="s">
        <v>298</v>
      </c>
      <c r="C128" s="76" t="s">
        <v>42</v>
      </c>
      <c r="D128" s="76">
        <v>12</v>
      </c>
      <c r="E128" s="76">
        <v>89</v>
      </c>
      <c r="F128" s="76">
        <v>1</v>
      </c>
      <c r="G128" s="75" t="s">
        <v>65</v>
      </c>
      <c r="H128" s="76">
        <v>42200</v>
      </c>
      <c r="I128" s="76">
        <v>240</v>
      </c>
      <c r="J128" s="77">
        <v>0</v>
      </c>
    </row>
    <row r="129" spans="1:11">
      <c r="A129" s="62" t="s">
        <v>81</v>
      </c>
      <c r="B129" s="63">
        <v>926</v>
      </c>
      <c r="C129" s="64" t="s">
        <v>82</v>
      </c>
      <c r="D129" s="64"/>
      <c r="E129" s="64"/>
      <c r="F129" s="64"/>
      <c r="G129" s="64"/>
      <c r="H129" s="64"/>
      <c r="I129" s="84"/>
      <c r="J129" s="65">
        <f>J135+J130</f>
        <v>97.6</v>
      </c>
    </row>
    <row r="130" spans="1:11" hidden="1">
      <c r="A130" s="62" t="s">
        <v>336</v>
      </c>
      <c r="B130" s="63">
        <v>926</v>
      </c>
      <c r="C130" s="64" t="s">
        <v>82</v>
      </c>
      <c r="D130" s="71" t="s">
        <v>71</v>
      </c>
      <c r="E130" s="64"/>
      <c r="F130" s="64"/>
      <c r="G130" s="64"/>
      <c r="H130" s="64"/>
      <c r="I130" s="84"/>
      <c r="J130" s="65">
        <f>J131</f>
        <v>0</v>
      </c>
    </row>
    <row r="131" spans="1:11" ht="67.5" hidden="1">
      <c r="A131" s="70" t="s">
        <v>337</v>
      </c>
      <c r="B131" s="63">
        <v>926</v>
      </c>
      <c r="C131" s="64" t="s">
        <v>82</v>
      </c>
      <c r="D131" s="71" t="s">
        <v>71</v>
      </c>
      <c r="E131" s="64">
        <v>12</v>
      </c>
      <c r="F131" s="64"/>
      <c r="G131" s="64"/>
      <c r="H131" s="64"/>
      <c r="I131" s="84"/>
      <c r="J131" s="65">
        <f>J132</f>
        <v>0</v>
      </c>
    </row>
    <row r="132" spans="1:11" ht="33.75" hidden="1">
      <c r="A132" s="70" t="s">
        <v>338</v>
      </c>
      <c r="B132" s="63">
        <v>926</v>
      </c>
      <c r="C132" s="64" t="s">
        <v>82</v>
      </c>
      <c r="D132" s="71" t="s">
        <v>71</v>
      </c>
      <c r="E132" s="64">
        <v>12</v>
      </c>
      <c r="F132" s="64">
        <v>0</v>
      </c>
      <c r="G132" s="75" t="s">
        <v>42</v>
      </c>
      <c r="H132" s="75" t="s">
        <v>335</v>
      </c>
      <c r="I132" s="64"/>
      <c r="J132" s="90">
        <f>J133</f>
        <v>0</v>
      </c>
      <c r="K132" s="65"/>
    </row>
    <row r="133" spans="1:11" ht="22.5" hidden="1">
      <c r="A133" s="70" t="s">
        <v>80</v>
      </c>
      <c r="B133" s="63">
        <v>926</v>
      </c>
      <c r="C133" s="64" t="s">
        <v>82</v>
      </c>
      <c r="D133" s="71" t="s">
        <v>71</v>
      </c>
      <c r="E133" s="64">
        <v>12</v>
      </c>
      <c r="F133" s="64">
        <v>0</v>
      </c>
      <c r="G133" s="75" t="s">
        <v>42</v>
      </c>
      <c r="H133" s="75" t="s">
        <v>335</v>
      </c>
      <c r="I133" s="64">
        <v>200</v>
      </c>
      <c r="J133" s="90">
        <f>J134</f>
        <v>0</v>
      </c>
      <c r="K133" s="65"/>
    </row>
    <row r="134" spans="1:11" ht="33.75" hidden="1">
      <c r="A134" s="70" t="s">
        <v>51</v>
      </c>
      <c r="B134" s="63">
        <v>926</v>
      </c>
      <c r="C134" s="64" t="s">
        <v>82</v>
      </c>
      <c r="D134" s="71" t="s">
        <v>71</v>
      </c>
      <c r="E134" s="64">
        <v>12</v>
      </c>
      <c r="F134" s="64">
        <v>0</v>
      </c>
      <c r="G134" s="75" t="s">
        <v>42</v>
      </c>
      <c r="H134" s="64" t="s">
        <v>335</v>
      </c>
      <c r="I134" s="84">
        <v>240</v>
      </c>
      <c r="J134" s="65">
        <v>0</v>
      </c>
    </row>
    <row r="135" spans="1:11">
      <c r="A135" s="70" t="s">
        <v>83</v>
      </c>
      <c r="B135" s="63">
        <v>926</v>
      </c>
      <c r="C135" s="64" t="s">
        <v>82</v>
      </c>
      <c r="D135" s="71" t="s">
        <v>73</v>
      </c>
      <c r="E135" s="71"/>
      <c r="F135" s="71"/>
      <c r="G135" s="71"/>
      <c r="H135" s="72"/>
      <c r="I135" s="72"/>
      <c r="J135" s="13">
        <f>J136+J191</f>
        <v>97.6</v>
      </c>
    </row>
    <row r="136" spans="1:11" ht="45">
      <c r="A136" s="70" t="s">
        <v>302</v>
      </c>
      <c r="B136" s="63">
        <v>926</v>
      </c>
      <c r="C136" s="64" t="s">
        <v>82</v>
      </c>
      <c r="D136" s="71" t="s">
        <v>73</v>
      </c>
      <c r="E136" s="71" t="s">
        <v>130</v>
      </c>
      <c r="F136" s="71"/>
      <c r="G136" s="71"/>
      <c r="H136" s="72"/>
      <c r="I136" s="72"/>
      <c r="J136" s="13">
        <f>J137+J154</f>
        <v>97.6</v>
      </c>
    </row>
    <row r="137" spans="1:11" ht="22.5" hidden="1">
      <c r="A137" s="70" t="s">
        <v>124</v>
      </c>
      <c r="B137" s="63">
        <v>926</v>
      </c>
      <c r="C137" s="64" t="s">
        <v>82</v>
      </c>
      <c r="D137" s="71" t="s">
        <v>73</v>
      </c>
      <c r="E137" s="71" t="s">
        <v>130</v>
      </c>
      <c r="F137" s="71" t="s">
        <v>8</v>
      </c>
      <c r="G137" s="71" t="s">
        <v>65</v>
      </c>
      <c r="H137" s="72"/>
      <c r="I137" s="72"/>
      <c r="J137" s="13">
        <f>J145+J138+J150</f>
        <v>0</v>
      </c>
    </row>
    <row r="138" spans="1:11" ht="36" hidden="1" customHeight="1">
      <c r="A138" s="70" t="s">
        <v>339</v>
      </c>
      <c r="B138" s="63">
        <v>926</v>
      </c>
      <c r="C138" s="64" t="s">
        <v>82</v>
      </c>
      <c r="D138" s="71" t="s">
        <v>73</v>
      </c>
      <c r="E138" s="71" t="s">
        <v>130</v>
      </c>
      <c r="F138" s="71" t="s">
        <v>8</v>
      </c>
      <c r="G138" s="71" t="s">
        <v>40</v>
      </c>
      <c r="H138" s="72"/>
      <c r="I138" s="72"/>
      <c r="J138" s="13">
        <f>J139+J142</f>
        <v>0</v>
      </c>
    </row>
    <row r="139" spans="1:11" hidden="1">
      <c r="A139" s="70" t="s">
        <v>340</v>
      </c>
      <c r="B139" s="63">
        <v>926</v>
      </c>
      <c r="C139" s="64" t="s">
        <v>82</v>
      </c>
      <c r="D139" s="71" t="s">
        <v>73</v>
      </c>
      <c r="E139" s="71" t="s">
        <v>130</v>
      </c>
      <c r="F139" s="71" t="s">
        <v>8</v>
      </c>
      <c r="G139" s="71" t="s">
        <v>40</v>
      </c>
      <c r="H139" s="72" t="s">
        <v>334</v>
      </c>
      <c r="I139" s="72"/>
      <c r="J139" s="13">
        <f>J140</f>
        <v>0</v>
      </c>
    </row>
    <row r="140" spans="1:11" ht="22.5" hidden="1">
      <c r="A140" s="70" t="s">
        <v>80</v>
      </c>
      <c r="B140" s="63">
        <v>926</v>
      </c>
      <c r="C140" s="64" t="s">
        <v>82</v>
      </c>
      <c r="D140" s="71" t="s">
        <v>73</v>
      </c>
      <c r="E140" s="71" t="s">
        <v>130</v>
      </c>
      <c r="F140" s="71" t="s">
        <v>8</v>
      </c>
      <c r="G140" s="71" t="s">
        <v>40</v>
      </c>
      <c r="H140" s="72" t="s">
        <v>334</v>
      </c>
      <c r="I140" s="72">
        <v>200</v>
      </c>
      <c r="J140" s="13">
        <f>J141</f>
        <v>0</v>
      </c>
    </row>
    <row r="141" spans="1:11" ht="33.75" hidden="1">
      <c r="A141" s="70" t="s">
        <v>51</v>
      </c>
      <c r="B141" s="63">
        <v>926</v>
      </c>
      <c r="C141" s="64" t="s">
        <v>82</v>
      </c>
      <c r="D141" s="71" t="s">
        <v>73</v>
      </c>
      <c r="E141" s="71" t="s">
        <v>130</v>
      </c>
      <c r="F141" s="71" t="s">
        <v>8</v>
      </c>
      <c r="G141" s="71" t="s">
        <v>40</v>
      </c>
      <c r="H141" s="72" t="s">
        <v>334</v>
      </c>
      <c r="I141" s="72">
        <v>240</v>
      </c>
      <c r="J141" s="13">
        <v>0</v>
      </c>
    </row>
    <row r="142" spans="1:11" ht="36" hidden="1">
      <c r="A142" s="101" t="s">
        <v>85</v>
      </c>
      <c r="B142" s="102" t="s">
        <v>298</v>
      </c>
      <c r="C142" s="102" t="s">
        <v>82</v>
      </c>
      <c r="D142" s="102" t="s">
        <v>73</v>
      </c>
      <c r="E142" s="102" t="s">
        <v>130</v>
      </c>
      <c r="F142" s="102" t="s">
        <v>8</v>
      </c>
      <c r="G142" s="102" t="s">
        <v>40</v>
      </c>
      <c r="H142" s="103">
        <v>43040</v>
      </c>
      <c r="I142" s="103"/>
      <c r="J142" s="13">
        <f>J143</f>
        <v>0</v>
      </c>
    </row>
    <row r="143" spans="1:11" ht="24" hidden="1">
      <c r="A143" s="101" t="s">
        <v>80</v>
      </c>
      <c r="B143" s="102" t="s">
        <v>298</v>
      </c>
      <c r="C143" s="102" t="s">
        <v>82</v>
      </c>
      <c r="D143" s="102" t="s">
        <v>73</v>
      </c>
      <c r="E143" s="102" t="s">
        <v>130</v>
      </c>
      <c r="F143" s="102" t="s">
        <v>8</v>
      </c>
      <c r="G143" s="102" t="s">
        <v>40</v>
      </c>
      <c r="H143" s="103">
        <v>43040</v>
      </c>
      <c r="I143" s="103">
        <v>200</v>
      </c>
      <c r="J143" s="13">
        <f>J144</f>
        <v>0</v>
      </c>
    </row>
    <row r="144" spans="1:11" ht="36" hidden="1">
      <c r="A144" s="101" t="s">
        <v>51</v>
      </c>
      <c r="B144" s="102" t="s">
        <v>298</v>
      </c>
      <c r="C144" s="102" t="s">
        <v>82</v>
      </c>
      <c r="D144" s="102" t="s">
        <v>73</v>
      </c>
      <c r="E144" s="102" t="s">
        <v>130</v>
      </c>
      <c r="F144" s="102" t="s">
        <v>8</v>
      </c>
      <c r="G144" s="102" t="s">
        <v>40</v>
      </c>
      <c r="H144" s="103">
        <v>43040</v>
      </c>
      <c r="I144" s="103">
        <v>240</v>
      </c>
      <c r="J144" s="13">
        <v>0</v>
      </c>
    </row>
    <row r="145" spans="1:10" ht="56.25" hidden="1">
      <c r="A145" s="70" t="s">
        <v>125</v>
      </c>
      <c r="B145" s="71">
        <v>926</v>
      </c>
      <c r="C145" s="71" t="s">
        <v>82</v>
      </c>
      <c r="D145" s="71" t="s">
        <v>73</v>
      </c>
      <c r="E145" s="71" t="s">
        <v>130</v>
      </c>
      <c r="F145" s="71" t="s">
        <v>8</v>
      </c>
      <c r="G145" s="71" t="s">
        <v>71</v>
      </c>
      <c r="H145" s="72"/>
      <c r="I145" s="72"/>
      <c r="J145" s="13">
        <f t="shared" ref="J145:J148" si="11">J146</f>
        <v>0</v>
      </c>
    </row>
    <row r="146" spans="1:10" ht="22.5" hidden="1">
      <c r="A146" s="70" t="s">
        <v>85</v>
      </c>
      <c r="B146" s="71">
        <v>926</v>
      </c>
      <c r="C146" s="71" t="s">
        <v>82</v>
      </c>
      <c r="D146" s="71" t="s">
        <v>73</v>
      </c>
      <c r="E146" s="71" t="s">
        <v>130</v>
      </c>
      <c r="F146" s="71" t="s">
        <v>8</v>
      </c>
      <c r="G146" s="71" t="s">
        <v>71</v>
      </c>
      <c r="H146" s="72">
        <v>43000</v>
      </c>
      <c r="I146" s="72"/>
      <c r="J146" s="13">
        <f t="shared" si="11"/>
        <v>0</v>
      </c>
    </row>
    <row r="147" spans="1:10" hidden="1">
      <c r="A147" s="70" t="s">
        <v>92</v>
      </c>
      <c r="B147" s="71">
        <v>926</v>
      </c>
      <c r="C147" s="71" t="s">
        <v>82</v>
      </c>
      <c r="D147" s="71" t="s">
        <v>73</v>
      </c>
      <c r="E147" s="71" t="s">
        <v>130</v>
      </c>
      <c r="F147" s="71" t="s">
        <v>8</v>
      </c>
      <c r="G147" s="71" t="s">
        <v>71</v>
      </c>
      <c r="H147" s="72">
        <v>43040</v>
      </c>
      <c r="I147" s="72"/>
      <c r="J147" s="13">
        <f>J148</f>
        <v>0</v>
      </c>
    </row>
    <row r="148" spans="1:10" ht="33.75" hidden="1">
      <c r="A148" s="70" t="s">
        <v>50</v>
      </c>
      <c r="B148" s="71">
        <v>926</v>
      </c>
      <c r="C148" s="71" t="s">
        <v>82</v>
      </c>
      <c r="D148" s="71" t="s">
        <v>73</v>
      </c>
      <c r="E148" s="71" t="s">
        <v>130</v>
      </c>
      <c r="F148" s="71" t="s">
        <v>8</v>
      </c>
      <c r="G148" s="71" t="s">
        <v>71</v>
      </c>
      <c r="H148" s="72">
        <v>43040</v>
      </c>
      <c r="I148" s="72">
        <v>200</v>
      </c>
      <c r="J148" s="13">
        <f t="shared" si="11"/>
        <v>0</v>
      </c>
    </row>
    <row r="149" spans="1:10" ht="33.75" hidden="1">
      <c r="A149" s="70" t="s">
        <v>51</v>
      </c>
      <c r="B149" s="71">
        <v>926</v>
      </c>
      <c r="C149" s="71" t="s">
        <v>82</v>
      </c>
      <c r="D149" s="71" t="s">
        <v>73</v>
      </c>
      <c r="E149" s="71" t="s">
        <v>130</v>
      </c>
      <c r="F149" s="71" t="s">
        <v>8</v>
      </c>
      <c r="G149" s="71" t="s">
        <v>71</v>
      </c>
      <c r="H149" s="72">
        <v>43040</v>
      </c>
      <c r="I149" s="72">
        <v>240</v>
      </c>
      <c r="J149" s="13">
        <v>0</v>
      </c>
    </row>
    <row r="150" spans="1:10" ht="36" hidden="1">
      <c r="A150" s="101" t="s">
        <v>350</v>
      </c>
      <c r="B150" s="102" t="s">
        <v>298</v>
      </c>
      <c r="C150" s="102" t="s">
        <v>82</v>
      </c>
      <c r="D150" s="102" t="s">
        <v>73</v>
      </c>
      <c r="E150" s="102" t="s">
        <v>130</v>
      </c>
      <c r="F150" s="102" t="s">
        <v>8</v>
      </c>
      <c r="G150" s="102" t="s">
        <v>82</v>
      </c>
      <c r="H150" s="103"/>
      <c r="I150" s="103"/>
      <c r="J150" s="104">
        <f>J151</f>
        <v>0</v>
      </c>
    </row>
    <row r="151" spans="1:10" hidden="1">
      <c r="A151" s="101" t="s">
        <v>92</v>
      </c>
      <c r="B151" s="102" t="s">
        <v>298</v>
      </c>
      <c r="C151" s="102" t="s">
        <v>82</v>
      </c>
      <c r="D151" s="102" t="s">
        <v>73</v>
      </c>
      <c r="E151" s="102" t="s">
        <v>130</v>
      </c>
      <c r="F151" s="102" t="s">
        <v>8</v>
      </c>
      <c r="G151" s="102" t="s">
        <v>82</v>
      </c>
      <c r="H151" s="103">
        <v>43040</v>
      </c>
      <c r="I151" s="103"/>
      <c r="J151" s="104">
        <f>J152</f>
        <v>0</v>
      </c>
    </row>
    <row r="152" spans="1:10" ht="36" hidden="1">
      <c r="A152" s="101" t="s">
        <v>50</v>
      </c>
      <c r="B152" s="102" t="s">
        <v>298</v>
      </c>
      <c r="C152" s="102" t="s">
        <v>82</v>
      </c>
      <c r="D152" s="102" t="s">
        <v>73</v>
      </c>
      <c r="E152" s="102" t="s">
        <v>130</v>
      </c>
      <c r="F152" s="102" t="s">
        <v>8</v>
      </c>
      <c r="G152" s="102" t="s">
        <v>82</v>
      </c>
      <c r="H152" s="103">
        <v>43040</v>
      </c>
      <c r="I152" s="103">
        <v>200</v>
      </c>
      <c r="J152" s="104">
        <f>J153</f>
        <v>0</v>
      </c>
    </row>
    <row r="153" spans="1:10" ht="36" hidden="1">
      <c r="A153" s="101" t="s">
        <v>51</v>
      </c>
      <c r="B153" s="102" t="s">
        <v>298</v>
      </c>
      <c r="C153" s="102" t="s">
        <v>82</v>
      </c>
      <c r="D153" s="102" t="s">
        <v>73</v>
      </c>
      <c r="E153" s="102" t="s">
        <v>130</v>
      </c>
      <c r="F153" s="102" t="s">
        <v>8</v>
      </c>
      <c r="G153" s="102" t="s">
        <v>82</v>
      </c>
      <c r="H153" s="103">
        <v>43040</v>
      </c>
      <c r="I153" s="103">
        <v>240</v>
      </c>
      <c r="J153" s="104">
        <v>0</v>
      </c>
    </row>
    <row r="154" spans="1:10" ht="22.5">
      <c r="A154" s="70" t="s">
        <v>126</v>
      </c>
      <c r="B154" s="71">
        <v>926</v>
      </c>
      <c r="C154" s="71" t="s">
        <v>82</v>
      </c>
      <c r="D154" s="71" t="s">
        <v>73</v>
      </c>
      <c r="E154" s="71" t="s">
        <v>130</v>
      </c>
      <c r="F154" s="71" t="s">
        <v>9</v>
      </c>
      <c r="G154" s="71" t="s">
        <v>65</v>
      </c>
      <c r="H154" s="72"/>
      <c r="I154" s="72"/>
      <c r="J154" s="13">
        <f>J155+J160+J165+J170+J175+J180</f>
        <v>97.6</v>
      </c>
    </row>
    <row r="155" spans="1:10" ht="33.75">
      <c r="A155" s="70" t="s">
        <v>84</v>
      </c>
      <c r="B155" s="71">
        <v>926</v>
      </c>
      <c r="C155" s="71" t="s">
        <v>82</v>
      </c>
      <c r="D155" s="71" t="s">
        <v>73</v>
      </c>
      <c r="E155" s="71" t="s">
        <v>130</v>
      </c>
      <c r="F155" s="71" t="s">
        <v>9</v>
      </c>
      <c r="G155" s="71" t="s">
        <v>40</v>
      </c>
      <c r="H155" s="72"/>
      <c r="I155" s="72"/>
      <c r="J155" s="13">
        <f t="shared" ref="J155:J156" si="12">J156</f>
        <v>97.6</v>
      </c>
    </row>
    <row r="156" spans="1:10" ht="22.5">
      <c r="A156" s="70" t="s">
        <v>85</v>
      </c>
      <c r="B156" s="71">
        <v>926</v>
      </c>
      <c r="C156" s="71" t="s">
        <v>82</v>
      </c>
      <c r="D156" s="71" t="s">
        <v>73</v>
      </c>
      <c r="E156" s="71" t="s">
        <v>130</v>
      </c>
      <c r="F156" s="71" t="s">
        <v>9</v>
      </c>
      <c r="G156" s="71" t="s">
        <v>40</v>
      </c>
      <c r="H156" s="72">
        <v>43000</v>
      </c>
      <c r="I156" s="72"/>
      <c r="J156" s="13">
        <f t="shared" si="12"/>
        <v>97.6</v>
      </c>
    </row>
    <row r="157" spans="1:10">
      <c r="A157" s="70" t="s">
        <v>86</v>
      </c>
      <c r="B157" s="71">
        <v>926</v>
      </c>
      <c r="C157" s="71" t="s">
        <v>82</v>
      </c>
      <c r="D157" s="71" t="s">
        <v>73</v>
      </c>
      <c r="E157" s="71" t="s">
        <v>130</v>
      </c>
      <c r="F157" s="71" t="s">
        <v>9</v>
      </c>
      <c r="G157" s="71" t="s">
        <v>40</v>
      </c>
      <c r="H157" s="72" t="s">
        <v>87</v>
      </c>
      <c r="I157" s="72"/>
      <c r="J157" s="13">
        <f>J159</f>
        <v>97.6</v>
      </c>
    </row>
    <row r="158" spans="1:10" ht="33.75">
      <c r="A158" s="70" t="s">
        <v>50</v>
      </c>
      <c r="B158" s="71">
        <v>926</v>
      </c>
      <c r="C158" s="71" t="s">
        <v>82</v>
      </c>
      <c r="D158" s="71" t="s">
        <v>73</v>
      </c>
      <c r="E158" s="71" t="s">
        <v>130</v>
      </c>
      <c r="F158" s="71" t="s">
        <v>9</v>
      </c>
      <c r="G158" s="71" t="s">
        <v>40</v>
      </c>
      <c r="H158" s="72" t="s">
        <v>87</v>
      </c>
      <c r="I158" s="72">
        <v>200</v>
      </c>
      <c r="J158" s="13">
        <f t="shared" ref="J158" si="13">J159</f>
        <v>97.6</v>
      </c>
    </row>
    <row r="159" spans="1:10" ht="33.75">
      <c r="A159" s="70" t="s">
        <v>51</v>
      </c>
      <c r="B159" s="71">
        <v>926</v>
      </c>
      <c r="C159" s="71" t="s">
        <v>82</v>
      </c>
      <c r="D159" s="71" t="s">
        <v>73</v>
      </c>
      <c r="E159" s="71" t="s">
        <v>130</v>
      </c>
      <c r="F159" s="71" t="s">
        <v>9</v>
      </c>
      <c r="G159" s="71" t="s">
        <v>40</v>
      </c>
      <c r="H159" s="72" t="s">
        <v>87</v>
      </c>
      <c r="I159" s="72">
        <v>240</v>
      </c>
      <c r="J159" s="13">
        <v>97.6</v>
      </c>
    </row>
    <row r="160" spans="1:10" ht="22.5" hidden="1">
      <c r="A160" s="70" t="s">
        <v>127</v>
      </c>
      <c r="B160" s="71">
        <v>926</v>
      </c>
      <c r="C160" s="71" t="s">
        <v>82</v>
      </c>
      <c r="D160" s="71" t="s">
        <v>73</v>
      </c>
      <c r="E160" s="71" t="s">
        <v>130</v>
      </c>
      <c r="F160" s="71" t="s">
        <v>9</v>
      </c>
      <c r="G160" s="71" t="s">
        <v>71</v>
      </c>
      <c r="H160" s="72"/>
      <c r="I160" s="72"/>
      <c r="J160" s="13">
        <f t="shared" ref="J160:J161" si="14">J161</f>
        <v>0</v>
      </c>
    </row>
    <row r="161" spans="1:10" ht="22.5" hidden="1">
      <c r="A161" s="70" t="s">
        <v>85</v>
      </c>
      <c r="B161" s="71">
        <v>926</v>
      </c>
      <c r="C161" s="71" t="s">
        <v>82</v>
      </c>
      <c r="D161" s="71" t="s">
        <v>73</v>
      </c>
      <c r="E161" s="71" t="s">
        <v>130</v>
      </c>
      <c r="F161" s="71" t="s">
        <v>9</v>
      </c>
      <c r="G161" s="71" t="s">
        <v>71</v>
      </c>
      <c r="H161" s="72">
        <v>43000</v>
      </c>
      <c r="I161" s="72"/>
      <c r="J161" s="13">
        <f t="shared" si="14"/>
        <v>0</v>
      </c>
    </row>
    <row r="162" spans="1:10" hidden="1">
      <c r="A162" s="70" t="s">
        <v>88</v>
      </c>
      <c r="B162" s="71">
        <v>926</v>
      </c>
      <c r="C162" s="71" t="s">
        <v>82</v>
      </c>
      <c r="D162" s="71" t="s">
        <v>73</v>
      </c>
      <c r="E162" s="71" t="s">
        <v>130</v>
      </c>
      <c r="F162" s="71" t="s">
        <v>9</v>
      </c>
      <c r="G162" s="71" t="s">
        <v>71</v>
      </c>
      <c r="H162" s="72" t="s">
        <v>89</v>
      </c>
      <c r="I162" s="72"/>
      <c r="J162" s="13">
        <f>J163</f>
        <v>0</v>
      </c>
    </row>
    <row r="163" spans="1:10" ht="33.75" hidden="1">
      <c r="A163" s="70" t="s">
        <v>50</v>
      </c>
      <c r="B163" s="71">
        <v>926</v>
      </c>
      <c r="C163" s="71" t="s">
        <v>82</v>
      </c>
      <c r="D163" s="71" t="s">
        <v>73</v>
      </c>
      <c r="E163" s="71" t="s">
        <v>130</v>
      </c>
      <c r="F163" s="71" t="s">
        <v>9</v>
      </c>
      <c r="G163" s="71" t="s">
        <v>71</v>
      </c>
      <c r="H163" s="72" t="s">
        <v>89</v>
      </c>
      <c r="I163" s="72">
        <v>200</v>
      </c>
      <c r="J163" s="13">
        <f>J164</f>
        <v>0</v>
      </c>
    </row>
    <row r="164" spans="1:10" ht="33.75" hidden="1">
      <c r="A164" s="70" t="s">
        <v>51</v>
      </c>
      <c r="B164" s="71">
        <v>926</v>
      </c>
      <c r="C164" s="71" t="s">
        <v>82</v>
      </c>
      <c r="D164" s="71" t="s">
        <v>73</v>
      </c>
      <c r="E164" s="71" t="s">
        <v>130</v>
      </c>
      <c r="F164" s="71" t="s">
        <v>9</v>
      </c>
      <c r="G164" s="71" t="s">
        <v>71</v>
      </c>
      <c r="H164" s="72" t="s">
        <v>89</v>
      </c>
      <c r="I164" s="72">
        <v>240</v>
      </c>
      <c r="J164" s="13">
        <v>0</v>
      </c>
    </row>
    <row r="165" spans="1:10" ht="22.5" hidden="1">
      <c r="A165" s="70" t="s">
        <v>131</v>
      </c>
      <c r="B165" s="71">
        <v>926</v>
      </c>
      <c r="C165" s="71" t="s">
        <v>82</v>
      </c>
      <c r="D165" s="71" t="s">
        <v>73</v>
      </c>
      <c r="E165" s="71" t="s">
        <v>130</v>
      </c>
      <c r="F165" s="71" t="s">
        <v>9</v>
      </c>
      <c r="G165" s="71" t="s">
        <v>73</v>
      </c>
      <c r="H165" s="72"/>
      <c r="I165" s="72"/>
      <c r="J165" s="13">
        <f t="shared" ref="J165:J166" si="15">J166</f>
        <v>0</v>
      </c>
    </row>
    <row r="166" spans="1:10" ht="22.5" hidden="1">
      <c r="A166" s="70" t="s">
        <v>85</v>
      </c>
      <c r="B166" s="71">
        <v>926</v>
      </c>
      <c r="C166" s="71" t="s">
        <v>82</v>
      </c>
      <c r="D166" s="71" t="s">
        <v>73</v>
      </c>
      <c r="E166" s="71" t="s">
        <v>130</v>
      </c>
      <c r="F166" s="71" t="s">
        <v>9</v>
      </c>
      <c r="G166" s="71" t="s">
        <v>73</v>
      </c>
      <c r="H166" s="72">
        <v>43000</v>
      </c>
      <c r="I166" s="72"/>
      <c r="J166" s="13">
        <f t="shared" si="15"/>
        <v>0</v>
      </c>
    </row>
    <row r="167" spans="1:10" hidden="1">
      <c r="A167" s="70" t="s">
        <v>90</v>
      </c>
      <c r="B167" s="71">
        <v>926</v>
      </c>
      <c r="C167" s="71" t="s">
        <v>82</v>
      </c>
      <c r="D167" s="71" t="s">
        <v>73</v>
      </c>
      <c r="E167" s="71" t="s">
        <v>130</v>
      </c>
      <c r="F167" s="71" t="s">
        <v>9</v>
      </c>
      <c r="G167" s="71" t="s">
        <v>73</v>
      </c>
      <c r="H167" s="72" t="s">
        <v>91</v>
      </c>
      <c r="I167" s="72"/>
      <c r="J167" s="13">
        <f>J168</f>
        <v>0</v>
      </c>
    </row>
    <row r="168" spans="1:10" ht="33.75" hidden="1">
      <c r="A168" s="70" t="s">
        <v>50</v>
      </c>
      <c r="B168" s="71">
        <v>926</v>
      </c>
      <c r="C168" s="71" t="s">
        <v>82</v>
      </c>
      <c r="D168" s="71" t="s">
        <v>73</v>
      </c>
      <c r="E168" s="71" t="s">
        <v>130</v>
      </c>
      <c r="F168" s="71" t="s">
        <v>9</v>
      </c>
      <c r="G168" s="71" t="s">
        <v>73</v>
      </c>
      <c r="H168" s="72" t="s">
        <v>91</v>
      </c>
      <c r="I168" s="72">
        <v>200</v>
      </c>
      <c r="J168" s="13">
        <f>J169</f>
        <v>0</v>
      </c>
    </row>
    <row r="169" spans="1:10" ht="33.75" hidden="1">
      <c r="A169" s="70" t="s">
        <v>51</v>
      </c>
      <c r="B169" s="71">
        <v>926</v>
      </c>
      <c r="C169" s="71" t="s">
        <v>82</v>
      </c>
      <c r="D169" s="71" t="s">
        <v>73</v>
      </c>
      <c r="E169" s="71" t="s">
        <v>130</v>
      </c>
      <c r="F169" s="71" t="s">
        <v>9</v>
      </c>
      <c r="G169" s="71" t="s">
        <v>73</v>
      </c>
      <c r="H169" s="72" t="s">
        <v>91</v>
      </c>
      <c r="I169" s="72">
        <v>240</v>
      </c>
      <c r="J169" s="13">
        <v>0</v>
      </c>
    </row>
    <row r="170" spans="1:10" ht="33.75" hidden="1">
      <c r="A170" s="70" t="s">
        <v>128</v>
      </c>
      <c r="B170" s="71">
        <v>926</v>
      </c>
      <c r="C170" s="71" t="s">
        <v>82</v>
      </c>
      <c r="D170" s="71" t="s">
        <v>73</v>
      </c>
      <c r="E170" s="71" t="s">
        <v>130</v>
      </c>
      <c r="F170" s="71" t="s">
        <v>9</v>
      </c>
      <c r="G170" s="71" t="s">
        <v>42</v>
      </c>
      <c r="H170" s="72"/>
      <c r="I170" s="72"/>
      <c r="J170" s="13">
        <f>J171</f>
        <v>0</v>
      </c>
    </row>
    <row r="171" spans="1:10" ht="22.5" hidden="1">
      <c r="A171" s="70" t="s">
        <v>85</v>
      </c>
      <c r="B171" s="71">
        <v>926</v>
      </c>
      <c r="C171" s="71" t="s">
        <v>82</v>
      </c>
      <c r="D171" s="71" t="s">
        <v>73</v>
      </c>
      <c r="E171" s="71" t="s">
        <v>130</v>
      </c>
      <c r="F171" s="71" t="s">
        <v>9</v>
      </c>
      <c r="G171" s="71" t="s">
        <v>42</v>
      </c>
      <c r="H171" s="72">
        <v>43000</v>
      </c>
      <c r="I171" s="72"/>
      <c r="J171" s="13">
        <f t="shared" ref="J171" si="16">J172</f>
        <v>0</v>
      </c>
    </row>
    <row r="172" spans="1:10" hidden="1">
      <c r="A172" s="70" t="s">
        <v>92</v>
      </c>
      <c r="B172" s="71">
        <v>926</v>
      </c>
      <c r="C172" s="71" t="s">
        <v>82</v>
      </c>
      <c r="D172" s="71" t="s">
        <v>73</v>
      </c>
      <c r="E172" s="71" t="s">
        <v>130</v>
      </c>
      <c r="F172" s="71" t="s">
        <v>9</v>
      </c>
      <c r="G172" s="71" t="s">
        <v>42</v>
      </c>
      <c r="H172" s="72" t="s">
        <v>93</v>
      </c>
      <c r="I172" s="72"/>
      <c r="J172" s="13">
        <f>J173</f>
        <v>0</v>
      </c>
    </row>
    <row r="173" spans="1:10" ht="33.75" hidden="1">
      <c r="A173" s="70" t="s">
        <v>50</v>
      </c>
      <c r="B173" s="71">
        <v>926</v>
      </c>
      <c r="C173" s="71" t="s">
        <v>82</v>
      </c>
      <c r="D173" s="71" t="s">
        <v>73</v>
      </c>
      <c r="E173" s="71" t="s">
        <v>130</v>
      </c>
      <c r="F173" s="71" t="s">
        <v>9</v>
      </c>
      <c r="G173" s="71" t="s">
        <v>42</v>
      </c>
      <c r="H173" s="72" t="s">
        <v>93</v>
      </c>
      <c r="I173" s="72">
        <v>200</v>
      </c>
      <c r="J173" s="13">
        <f>J174</f>
        <v>0</v>
      </c>
    </row>
    <row r="174" spans="1:10" ht="33.75" hidden="1">
      <c r="A174" s="70" t="s">
        <v>51</v>
      </c>
      <c r="B174" s="71">
        <v>926</v>
      </c>
      <c r="C174" s="71" t="s">
        <v>82</v>
      </c>
      <c r="D174" s="71" t="s">
        <v>73</v>
      </c>
      <c r="E174" s="71" t="s">
        <v>130</v>
      </c>
      <c r="F174" s="71" t="s">
        <v>9</v>
      </c>
      <c r="G174" s="71" t="s">
        <v>42</v>
      </c>
      <c r="H174" s="72" t="s">
        <v>93</v>
      </c>
      <c r="I174" s="72">
        <v>240</v>
      </c>
      <c r="J174" s="13">
        <v>0</v>
      </c>
    </row>
    <row r="175" spans="1:10" ht="33.75" hidden="1">
      <c r="A175" s="70" t="s">
        <v>129</v>
      </c>
      <c r="B175" s="71">
        <v>926</v>
      </c>
      <c r="C175" s="71" t="s">
        <v>82</v>
      </c>
      <c r="D175" s="71" t="s">
        <v>73</v>
      </c>
      <c r="E175" s="71" t="s">
        <v>130</v>
      </c>
      <c r="F175" s="71" t="s">
        <v>9</v>
      </c>
      <c r="G175" s="71" t="s">
        <v>82</v>
      </c>
      <c r="H175" s="72"/>
      <c r="I175" s="72"/>
      <c r="J175" s="13">
        <f t="shared" ref="J175:J178" si="17">J176</f>
        <v>0</v>
      </c>
    </row>
    <row r="176" spans="1:10" ht="22.5" hidden="1">
      <c r="A176" s="70" t="s">
        <v>85</v>
      </c>
      <c r="B176" s="71">
        <v>926</v>
      </c>
      <c r="C176" s="71" t="s">
        <v>82</v>
      </c>
      <c r="D176" s="71" t="s">
        <v>73</v>
      </c>
      <c r="E176" s="71" t="s">
        <v>130</v>
      </c>
      <c r="F176" s="71" t="s">
        <v>9</v>
      </c>
      <c r="G176" s="71" t="s">
        <v>82</v>
      </c>
      <c r="H176" s="72">
        <v>43000</v>
      </c>
      <c r="I176" s="72"/>
      <c r="J176" s="13">
        <f t="shared" si="17"/>
        <v>0</v>
      </c>
    </row>
    <row r="177" spans="1:10" hidden="1">
      <c r="A177" s="70" t="s">
        <v>92</v>
      </c>
      <c r="B177" s="71" t="s">
        <v>132</v>
      </c>
      <c r="C177" s="71" t="s">
        <v>82</v>
      </c>
      <c r="D177" s="71" t="s">
        <v>73</v>
      </c>
      <c r="E177" s="71" t="s">
        <v>130</v>
      </c>
      <c r="F177" s="71" t="s">
        <v>9</v>
      </c>
      <c r="G177" s="71" t="s">
        <v>82</v>
      </c>
      <c r="H177" s="72">
        <v>43040</v>
      </c>
      <c r="I177" s="72"/>
      <c r="J177" s="13">
        <f t="shared" si="17"/>
        <v>0</v>
      </c>
    </row>
    <row r="178" spans="1:10" ht="33.75" hidden="1">
      <c r="A178" s="70" t="s">
        <v>50</v>
      </c>
      <c r="B178" s="71">
        <v>926</v>
      </c>
      <c r="C178" s="71" t="s">
        <v>82</v>
      </c>
      <c r="D178" s="71" t="s">
        <v>73</v>
      </c>
      <c r="E178" s="71" t="s">
        <v>130</v>
      </c>
      <c r="F178" s="71" t="s">
        <v>9</v>
      </c>
      <c r="G178" s="71" t="s">
        <v>82</v>
      </c>
      <c r="H178" s="72">
        <v>43040</v>
      </c>
      <c r="I178" s="72">
        <v>200</v>
      </c>
      <c r="J178" s="13">
        <f t="shared" si="17"/>
        <v>0</v>
      </c>
    </row>
    <row r="179" spans="1:10" ht="33.75" hidden="1">
      <c r="A179" s="70" t="s">
        <v>51</v>
      </c>
      <c r="B179" s="71">
        <v>926</v>
      </c>
      <c r="C179" s="71" t="s">
        <v>82</v>
      </c>
      <c r="D179" s="71" t="s">
        <v>73</v>
      </c>
      <c r="E179" s="71" t="s">
        <v>130</v>
      </c>
      <c r="F179" s="71" t="s">
        <v>9</v>
      </c>
      <c r="G179" s="71" t="s">
        <v>82</v>
      </c>
      <c r="H179" s="72">
        <v>43040</v>
      </c>
      <c r="I179" s="72">
        <v>240</v>
      </c>
      <c r="J179" s="13">
        <v>0</v>
      </c>
    </row>
    <row r="180" spans="1:10" ht="38.25" hidden="1" customHeight="1">
      <c r="A180" s="74" t="s">
        <v>304</v>
      </c>
      <c r="B180" s="75">
        <v>926</v>
      </c>
      <c r="C180" s="75" t="s">
        <v>82</v>
      </c>
      <c r="D180" s="75" t="s">
        <v>73</v>
      </c>
      <c r="E180" s="75" t="s">
        <v>130</v>
      </c>
      <c r="F180" s="75" t="s">
        <v>9</v>
      </c>
      <c r="G180" s="75" t="s">
        <v>97</v>
      </c>
      <c r="H180" s="76"/>
      <c r="I180" s="76"/>
      <c r="J180" s="77">
        <f>J181+J188</f>
        <v>0</v>
      </c>
    </row>
    <row r="181" spans="1:10" ht="22.5" hidden="1">
      <c r="A181" s="74" t="s">
        <v>85</v>
      </c>
      <c r="B181" s="75">
        <v>926</v>
      </c>
      <c r="C181" s="75" t="s">
        <v>82</v>
      </c>
      <c r="D181" s="75" t="s">
        <v>73</v>
      </c>
      <c r="E181" s="75" t="s">
        <v>130</v>
      </c>
      <c r="F181" s="75" t="s">
        <v>9</v>
      </c>
      <c r="G181" s="75" t="s">
        <v>97</v>
      </c>
      <c r="H181" s="76">
        <v>43000</v>
      </c>
      <c r="I181" s="76"/>
      <c r="J181" s="77">
        <f>J182+J185</f>
        <v>0</v>
      </c>
    </row>
    <row r="182" spans="1:10" hidden="1">
      <c r="A182" s="74" t="s">
        <v>90</v>
      </c>
      <c r="B182" s="75">
        <v>926</v>
      </c>
      <c r="C182" s="75" t="s">
        <v>82</v>
      </c>
      <c r="D182" s="75" t="s">
        <v>73</v>
      </c>
      <c r="E182" s="75" t="s">
        <v>130</v>
      </c>
      <c r="F182" s="75" t="s">
        <v>9</v>
      </c>
      <c r="G182" s="75" t="s">
        <v>97</v>
      </c>
      <c r="H182" s="76">
        <v>43030</v>
      </c>
      <c r="I182" s="76"/>
      <c r="J182" s="77">
        <f>J183</f>
        <v>0</v>
      </c>
    </row>
    <row r="183" spans="1:10" ht="24.75" hidden="1" customHeight="1">
      <c r="A183" s="74" t="s">
        <v>50</v>
      </c>
      <c r="B183" s="75">
        <v>926</v>
      </c>
      <c r="C183" s="75" t="s">
        <v>82</v>
      </c>
      <c r="D183" s="75" t="s">
        <v>73</v>
      </c>
      <c r="E183" s="75" t="s">
        <v>130</v>
      </c>
      <c r="F183" s="75" t="s">
        <v>9</v>
      </c>
      <c r="G183" s="75" t="s">
        <v>97</v>
      </c>
      <c r="H183" s="76">
        <v>43030</v>
      </c>
      <c r="I183" s="76">
        <v>200</v>
      </c>
      <c r="J183" s="77">
        <f>J184</f>
        <v>0</v>
      </c>
    </row>
    <row r="184" spans="1:10" ht="33.75" hidden="1">
      <c r="A184" s="74" t="s">
        <v>51</v>
      </c>
      <c r="B184" s="75">
        <v>926</v>
      </c>
      <c r="C184" s="75" t="s">
        <v>82</v>
      </c>
      <c r="D184" s="75" t="s">
        <v>73</v>
      </c>
      <c r="E184" s="75" t="s">
        <v>130</v>
      </c>
      <c r="F184" s="75" t="s">
        <v>9</v>
      </c>
      <c r="G184" s="75" t="s">
        <v>97</v>
      </c>
      <c r="H184" s="76">
        <v>43030</v>
      </c>
      <c r="I184" s="76">
        <v>240</v>
      </c>
      <c r="J184" s="77">
        <v>0</v>
      </c>
    </row>
    <row r="185" spans="1:10" hidden="1">
      <c r="A185" s="78" t="s">
        <v>92</v>
      </c>
      <c r="B185" s="89" t="s">
        <v>298</v>
      </c>
      <c r="C185" s="89" t="s">
        <v>82</v>
      </c>
      <c r="D185" s="89" t="s">
        <v>73</v>
      </c>
      <c r="E185" s="89" t="s">
        <v>130</v>
      </c>
      <c r="F185" s="89" t="s">
        <v>9</v>
      </c>
      <c r="G185" s="89" t="s">
        <v>97</v>
      </c>
      <c r="H185" s="79">
        <v>43040</v>
      </c>
      <c r="I185" s="79"/>
      <c r="J185" s="80">
        <f>J186</f>
        <v>0</v>
      </c>
    </row>
    <row r="186" spans="1:10" ht="33.75" hidden="1">
      <c r="A186" s="78" t="s">
        <v>50</v>
      </c>
      <c r="B186" s="89">
        <v>926</v>
      </c>
      <c r="C186" s="89" t="s">
        <v>82</v>
      </c>
      <c r="D186" s="89" t="s">
        <v>73</v>
      </c>
      <c r="E186" s="89" t="s">
        <v>130</v>
      </c>
      <c r="F186" s="89" t="s">
        <v>9</v>
      </c>
      <c r="G186" s="89" t="s">
        <v>97</v>
      </c>
      <c r="H186" s="79">
        <v>43040</v>
      </c>
      <c r="I186" s="79">
        <v>200</v>
      </c>
      <c r="J186" s="80">
        <f>J187</f>
        <v>0</v>
      </c>
    </row>
    <row r="187" spans="1:10" ht="33.75" hidden="1">
      <c r="A187" s="78" t="s">
        <v>51</v>
      </c>
      <c r="B187" s="89">
        <v>926</v>
      </c>
      <c r="C187" s="89" t="s">
        <v>82</v>
      </c>
      <c r="D187" s="89" t="s">
        <v>73</v>
      </c>
      <c r="E187" s="89" t="s">
        <v>130</v>
      </c>
      <c r="F187" s="89" t="s">
        <v>9</v>
      </c>
      <c r="G187" s="89" t="s">
        <v>97</v>
      </c>
      <c r="H187" s="79">
        <v>43040</v>
      </c>
      <c r="I187" s="79">
        <v>240</v>
      </c>
      <c r="J187" s="80">
        <v>0</v>
      </c>
    </row>
    <row r="188" spans="1:10" ht="56.25" hidden="1">
      <c r="A188" s="78" t="s">
        <v>313</v>
      </c>
      <c r="B188" s="89">
        <v>926</v>
      </c>
      <c r="C188" s="89" t="s">
        <v>82</v>
      </c>
      <c r="D188" s="89" t="s">
        <v>73</v>
      </c>
      <c r="E188" s="89" t="s">
        <v>130</v>
      </c>
      <c r="F188" s="89" t="s">
        <v>9</v>
      </c>
      <c r="G188" s="89" t="s">
        <v>97</v>
      </c>
      <c r="H188" s="79">
        <v>78090</v>
      </c>
      <c r="I188" s="79"/>
      <c r="J188" s="80">
        <f>J189</f>
        <v>0</v>
      </c>
    </row>
    <row r="189" spans="1:10" ht="33.75" hidden="1">
      <c r="A189" s="78" t="s">
        <v>50</v>
      </c>
      <c r="B189" s="89">
        <v>926</v>
      </c>
      <c r="C189" s="89" t="s">
        <v>82</v>
      </c>
      <c r="D189" s="89" t="s">
        <v>73</v>
      </c>
      <c r="E189" s="89" t="s">
        <v>130</v>
      </c>
      <c r="F189" s="89" t="s">
        <v>9</v>
      </c>
      <c r="G189" s="89" t="s">
        <v>97</v>
      </c>
      <c r="H189" s="79">
        <v>78090</v>
      </c>
      <c r="I189" s="79">
        <v>200</v>
      </c>
      <c r="J189" s="80">
        <f>J190</f>
        <v>0</v>
      </c>
    </row>
    <row r="190" spans="1:10" ht="33.75" hidden="1">
      <c r="A190" s="78" t="s">
        <v>51</v>
      </c>
      <c r="B190" s="89">
        <v>926</v>
      </c>
      <c r="C190" s="89" t="s">
        <v>82</v>
      </c>
      <c r="D190" s="89" t="s">
        <v>73</v>
      </c>
      <c r="E190" s="89" t="s">
        <v>130</v>
      </c>
      <c r="F190" s="89" t="s">
        <v>9</v>
      </c>
      <c r="G190" s="89" t="s">
        <v>97</v>
      </c>
      <c r="H190" s="79">
        <v>78090</v>
      </c>
      <c r="I190" s="79">
        <v>240</v>
      </c>
      <c r="J190" s="80">
        <v>0</v>
      </c>
    </row>
    <row r="191" spans="1:10" ht="33.75" hidden="1">
      <c r="A191" s="70" t="s">
        <v>116</v>
      </c>
      <c r="B191" s="71">
        <v>926</v>
      </c>
      <c r="C191" s="71" t="s">
        <v>82</v>
      </c>
      <c r="D191" s="71" t="s">
        <v>73</v>
      </c>
      <c r="E191" s="71" t="s">
        <v>62</v>
      </c>
      <c r="F191" s="71" t="s">
        <v>43</v>
      </c>
      <c r="G191" s="71"/>
      <c r="H191" s="72"/>
      <c r="I191" s="72"/>
      <c r="J191" s="13">
        <f t="shared" ref="J191:J195" si="18">J192</f>
        <v>0</v>
      </c>
    </row>
    <row r="192" spans="1:10" ht="45" hidden="1">
      <c r="A192" s="70" t="s">
        <v>117</v>
      </c>
      <c r="B192" s="71">
        <v>926</v>
      </c>
      <c r="C192" s="71" t="s">
        <v>82</v>
      </c>
      <c r="D192" s="71" t="s">
        <v>73</v>
      </c>
      <c r="E192" s="71" t="s">
        <v>62</v>
      </c>
      <c r="F192" s="71" t="s">
        <v>8</v>
      </c>
      <c r="G192" s="71"/>
      <c r="H192" s="72"/>
      <c r="I192" s="72"/>
      <c r="J192" s="13">
        <f t="shared" si="18"/>
        <v>0</v>
      </c>
    </row>
    <row r="193" spans="1:10" ht="45" hidden="1">
      <c r="A193" s="70" t="s">
        <v>64</v>
      </c>
      <c r="B193" s="71">
        <v>926</v>
      </c>
      <c r="C193" s="71" t="s">
        <v>82</v>
      </c>
      <c r="D193" s="71" t="s">
        <v>73</v>
      </c>
      <c r="E193" s="71" t="s">
        <v>62</v>
      </c>
      <c r="F193" s="71" t="s">
        <v>8</v>
      </c>
      <c r="G193" s="71" t="s">
        <v>65</v>
      </c>
      <c r="H193" s="72">
        <v>44100</v>
      </c>
      <c r="I193" s="72"/>
      <c r="J193" s="13">
        <f t="shared" si="18"/>
        <v>0</v>
      </c>
    </row>
    <row r="194" spans="1:10" hidden="1">
      <c r="A194" s="70" t="s">
        <v>94</v>
      </c>
      <c r="B194" s="71">
        <v>926</v>
      </c>
      <c r="C194" s="71" t="s">
        <v>82</v>
      </c>
      <c r="D194" s="71" t="s">
        <v>73</v>
      </c>
      <c r="E194" s="71" t="s">
        <v>62</v>
      </c>
      <c r="F194" s="71" t="s">
        <v>8</v>
      </c>
      <c r="G194" s="71" t="s">
        <v>65</v>
      </c>
      <c r="H194" s="72" t="s">
        <v>95</v>
      </c>
      <c r="I194" s="72"/>
      <c r="J194" s="13">
        <f t="shared" si="18"/>
        <v>0</v>
      </c>
    </row>
    <row r="195" spans="1:10" ht="33.75" hidden="1">
      <c r="A195" s="70" t="s">
        <v>50</v>
      </c>
      <c r="B195" s="71">
        <v>926</v>
      </c>
      <c r="C195" s="71" t="s">
        <v>82</v>
      </c>
      <c r="D195" s="71" t="s">
        <v>73</v>
      </c>
      <c r="E195" s="71" t="s">
        <v>62</v>
      </c>
      <c r="F195" s="71" t="s">
        <v>8</v>
      </c>
      <c r="G195" s="71" t="s">
        <v>65</v>
      </c>
      <c r="H195" s="72">
        <v>44104</v>
      </c>
      <c r="I195" s="72">
        <v>200</v>
      </c>
      <c r="J195" s="13">
        <f t="shared" si="18"/>
        <v>0</v>
      </c>
    </row>
    <row r="196" spans="1:10" ht="33" hidden="1" customHeight="1">
      <c r="A196" s="70" t="s">
        <v>51</v>
      </c>
      <c r="B196" s="71">
        <v>926</v>
      </c>
      <c r="C196" s="71" t="s">
        <v>82</v>
      </c>
      <c r="D196" s="71" t="s">
        <v>73</v>
      </c>
      <c r="E196" s="71" t="s">
        <v>62</v>
      </c>
      <c r="F196" s="71" t="s">
        <v>8</v>
      </c>
      <c r="G196" s="71" t="s">
        <v>65</v>
      </c>
      <c r="H196" s="72" t="s">
        <v>95</v>
      </c>
      <c r="I196" s="72">
        <v>240</v>
      </c>
      <c r="J196" s="13">
        <v>0</v>
      </c>
    </row>
    <row r="197" spans="1:10" hidden="1">
      <c r="A197" s="62" t="s">
        <v>96</v>
      </c>
      <c r="B197" s="63">
        <v>926</v>
      </c>
      <c r="C197" s="64" t="s">
        <v>97</v>
      </c>
      <c r="D197" s="64"/>
      <c r="E197" s="64"/>
      <c r="F197" s="64"/>
      <c r="G197" s="64"/>
      <c r="H197" s="64"/>
      <c r="I197" s="64"/>
      <c r="J197" s="65">
        <f>J198</f>
        <v>0</v>
      </c>
    </row>
    <row r="198" spans="1:10" ht="22.5" hidden="1">
      <c r="A198" s="70" t="s">
        <v>98</v>
      </c>
      <c r="B198" s="71">
        <v>926</v>
      </c>
      <c r="C198" s="72" t="s">
        <v>97</v>
      </c>
      <c r="D198" s="72" t="s">
        <v>73</v>
      </c>
      <c r="E198" s="72"/>
      <c r="F198" s="72"/>
      <c r="G198" s="72"/>
      <c r="H198" s="72"/>
      <c r="I198" s="72"/>
      <c r="J198" s="13">
        <f>J199</f>
        <v>0</v>
      </c>
    </row>
    <row r="199" spans="1:10" ht="33.75" hidden="1">
      <c r="A199" s="72" t="s">
        <v>116</v>
      </c>
      <c r="B199" s="71">
        <v>926</v>
      </c>
      <c r="C199" s="72" t="s">
        <v>97</v>
      </c>
      <c r="D199" s="72" t="s">
        <v>73</v>
      </c>
      <c r="E199" s="72">
        <v>89</v>
      </c>
      <c r="F199" s="72">
        <v>0</v>
      </c>
      <c r="G199" s="72"/>
      <c r="H199" s="72"/>
      <c r="I199" s="72"/>
      <c r="J199" s="13">
        <f>J202</f>
        <v>0</v>
      </c>
    </row>
    <row r="200" spans="1:10" ht="45" hidden="1">
      <c r="A200" s="72" t="s">
        <v>117</v>
      </c>
      <c r="B200" s="71">
        <v>926</v>
      </c>
      <c r="C200" s="72" t="s">
        <v>97</v>
      </c>
      <c r="D200" s="72" t="s">
        <v>73</v>
      </c>
      <c r="E200" s="72">
        <v>89</v>
      </c>
      <c r="F200" s="72" t="s">
        <v>8</v>
      </c>
      <c r="G200" s="71" t="s">
        <v>65</v>
      </c>
      <c r="H200" s="72"/>
      <c r="I200" s="72"/>
      <c r="J200" s="13">
        <f>J202</f>
        <v>0</v>
      </c>
    </row>
    <row r="201" spans="1:10" ht="45" hidden="1">
      <c r="A201" s="70" t="s">
        <v>64</v>
      </c>
      <c r="B201" s="71">
        <v>926</v>
      </c>
      <c r="C201" s="72" t="s">
        <v>97</v>
      </c>
      <c r="D201" s="72" t="s">
        <v>73</v>
      </c>
      <c r="E201" s="72">
        <v>89</v>
      </c>
      <c r="F201" s="72" t="s">
        <v>8</v>
      </c>
      <c r="G201" s="71" t="s">
        <v>65</v>
      </c>
      <c r="H201" s="72">
        <v>44100</v>
      </c>
      <c r="I201" s="72"/>
      <c r="J201" s="13">
        <f t="shared" ref="J201:J203" si="19">J202</f>
        <v>0</v>
      </c>
    </row>
    <row r="202" spans="1:10" ht="56.25" hidden="1">
      <c r="A202" s="70" t="s">
        <v>99</v>
      </c>
      <c r="B202" s="71">
        <v>926</v>
      </c>
      <c r="C202" s="72" t="s">
        <v>97</v>
      </c>
      <c r="D202" s="72" t="s">
        <v>73</v>
      </c>
      <c r="E202" s="72">
        <v>89</v>
      </c>
      <c r="F202" s="72" t="s">
        <v>8</v>
      </c>
      <c r="G202" s="71" t="s">
        <v>65</v>
      </c>
      <c r="H202" s="72" t="s">
        <v>100</v>
      </c>
      <c r="I202" s="72"/>
      <c r="J202" s="13">
        <f t="shared" si="19"/>
        <v>0</v>
      </c>
    </row>
    <row r="203" spans="1:10" ht="33.75" hidden="1">
      <c r="A203" s="70" t="s">
        <v>50</v>
      </c>
      <c r="B203" s="71">
        <v>926</v>
      </c>
      <c r="C203" s="72" t="s">
        <v>97</v>
      </c>
      <c r="D203" s="72" t="s">
        <v>73</v>
      </c>
      <c r="E203" s="72">
        <v>89</v>
      </c>
      <c r="F203" s="72" t="s">
        <v>8</v>
      </c>
      <c r="G203" s="71" t="s">
        <v>65</v>
      </c>
      <c r="H203" s="72">
        <v>44106</v>
      </c>
      <c r="I203" s="72">
        <v>200</v>
      </c>
      <c r="J203" s="13">
        <f t="shared" si="19"/>
        <v>0</v>
      </c>
    </row>
    <row r="204" spans="1:10" ht="33.75" hidden="1">
      <c r="A204" s="70" t="s">
        <v>51</v>
      </c>
      <c r="B204" s="71">
        <v>926</v>
      </c>
      <c r="C204" s="72" t="s">
        <v>97</v>
      </c>
      <c r="D204" s="72" t="s">
        <v>73</v>
      </c>
      <c r="E204" s="72">
        <v>89</v>
      </c>
      <c r="F204" s="72" t="s">
        <v>8</v>
      </c>
      <c r="G204" s="71" t="s">
        <v>65</v>
      </c>
      <c r="H204" s="72" t="s">
        <v>100</v>
      </c>
      <c r="I204" s="72">
        <v>240</v>
      </c>
      <c r="J204" s="13">
        <v>0</v>
      </c>
    </row>
    <row r="205" spans="1:10">
      <c r="A205" s="62" t="s">
        <v>101</v>
      </c>
      <c r="B205" s="85">
        <v>926</v>
      </c>
      <c r="C205" s="64" t="s">
        <v>17</v>
      </c>
      <c r="D205" s="64"/>
      <c r="E205" s="64"/>
      <c r="F205" s="64"/>
      <c r="G205" s="64"/>
      <c r="H205" s="64"/>
      <c r="I205" s="64"/>
      <c r="J205" s="65">
        <f t="shared" ref="J205:J209" si="20">J206</f>
        <v>83</v>
      </c>
    </row>
    <row r="206" spans="1:10">
      <c r="A206" s="70" t="s">
        <v>102</v>
      </c>
      <c r="B206" s="86">
        <v>926</v>
      </c>
      <c r="C206" s="72" t="s">
        <v>17</v>
      </c>
      <c r="D206" s="72" t="s">
        <v>40</v>
      </c>
      <c r="E206" s="72"/>
      <c r="F206" s="72"/>
      <c r="G206" s="72"/>
      <c r="H206" s="72"/>
      <c r="I206" s="72"/>
      <c r="J206" s="13">
        <f t="shared" si="20"/>
        <v>83</v>
      </c>
    </row>
    <row r="207" spans="1:10" ht="39.75" customHeight="1">
      <c r="A207" s="70" t="s">
        <v>133</v>
      </c>
      <c r="B207" s="86">
        <v>926</v>
      </c>
      <c r="C207" s="72" t="s">
        <v>17</v>
      </c>
      <c r="D207" s="72" t="s">
        <v>40</v>
      </c>
      <c r="E207" s="72">
        <v>89</v>
      </c>
      <c r="F207" s="72">
        <v>0</v>
      </c>
      <c r="G207" s="72"/>
      <c r="H207" s="72" t="s">
        <v>0</v>
      </c>
      <c r="I207" s="72" t="s">
        <v>0</v>
      </c>
      <c r="J207" s="13">
        <f t="shared" si="20"/>
        <v>83</v>
      </c>
    </row>
    <row r="208" spans="1:10" ht="36.75" customHeight="1">
      <c r="A208" s="70" t="s">
        <v>117</v>
      </c>
      <c r="B208" s="86">
        <v>926</v>
      </c>
      <c r="C208" s="72" t="s">
        <v>17</v>
      </c>
      <c r="D208" s="72" t="s">
        <v>40</v>
      </c>
      <c r="E208" s="72">
        <v>89</v>
      </c>
      <c r="F208" s="72">
        <v>1</v>
      </c>
      <c r="G208" s="71" t="s">
        <v>65</v>
      </c>
      <c r="H208" s="72"/>
      <c r="I208" s="82"/>
      <c r="J208" s="13">
        <f t="shared" si="20"/>
        <v>83</v>
      </c>
    </row>
    <row r="209" spans="1:10" ht="22.5">
      <c r="A209" s="70" t="s">
        <v>103</v>
      </c>
      <c r="B209" s="86">
        <v>926</v>
      </c>
      <c r="C209" s="72" t="s">
        <v>17</v>
      </c>
      <c r="D209" s="72" t="s">
        <v>40</v>
      </c>
      <c r="E209" s="72">
        <v>89</v>
      </c>
      <c r="F209" s="72">
        <v>1</v>
      </c>
      <c r="G209" s="71" t="s">
        <v>65</v>
      </c>
      <c r="H209" s="72" t="s">
        <v>104</v>
      </c>
      <c r="I209" s="72" t="s">
        <v>0</v>
      </c>
      <c r="J209" s="13">
        <f t="shared" si="20"/>
        <v>83</v>
      </c>
    </row>
    <row r="210" spans="1:10" ht="22.5">
      <c r="A210" s="70" t="s">
        <v>105</v>
      </c>
      <c r="B210" s="86">
        <v>926</v>
      </c>
      <c r="C210" s="72" t="s">
        <v>17</v>
      </c>
      <c r="D210" s="72" t="s">
        <v>40</v>
      </c>
      <c r="E210" s="72">
        <v>89</v>
      </c>
      <c r="F210" s="72">
        <v>1</v>
      </c>
      <c r="G210" s="71" t="s">
        <v>65</v>
      </c>
      <c r="H210" s="72" t="s">
        <v>106</v>
      </c>
      <c r="I210" s="72" t="s">
        <v>0</v>
      </c>
      <c r="J210" s="13">
        <f>J211</f>
        <v>83</v>
      </c>
    </row>
    <row r="211" spans="1:10" ht="22.5">
      <c r="A211" s="70" t="s">
        <v>107</v>
      </c>
      <c r="B211" s="86">
        <v>926</v>
      </c>
      <c r="C211" s="72" t="s">
        <v>17</v>
      </c>
      <c r="D211" s="72" t="s">
        <v>40</v>
      </c>
      <c r="E211" s="72">
        <v>89</v>
      </c>
      <c r="F211" s="72">
        <v>1</v>
      </c>
      <c r="G211" s="71" t="s">
        <v>65</v>
      </c>
      <c r="H211" s="72" t="s">
        <v>106</v>
      </c>
      <c r="I211" s="72">
        <v>300</v>
      </c>
      <c r="J211" s="13">
        <f>J212</f>
        <v>83</v>
      </c>
    </row>
    <row r="212" spans="1:10" ht="22.5">
      <c r="A212" s="70" t="s">
        <v>108</v>
      </c>
      <c r="B212" s="86">
        <v>926</v>
      </c>
      <c r="C212" s="72" t="s">
        <v>17</v>
      </c>
      <c r="D212" s="72" t="s">
        <v>40</v>
      </c>
      <c r="E212" s="72">
        <v>89</v>
      </c>
      <c r="F212" s="72">
        <v>1</v>
      </c>
      <c r="G212" s="71" t="s">
        <v>65</v>
      </c>
      <c r="H212" s="72" t="s">
        <v>106</v>
      </c>
      <c r="I212" s="72">
        <v>310</v>
      </c>
      <c r="J212" s="13">
        <v>83</v>
      </c>
    </row>
  </sheetData>
  <mergeCells count="9">
    <mergeCell ref="I1:J1"/>
    <mergeCell ref="A2:J2"/>
    <mergeCell ref="I3:J3"/>
    <mergeCell ref="A4:A5"/>
    <mergeCell ref="B4:B5"/>
    <mergeCell ref="C4:C5"/>
    <mergeCell ref="D4:D5"/>
    <mergeCell ref="E4:H5"/>
    <mergeCell ref="I4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J15" sqref="J15"/>
    </sheetView>
  </sheetViews>
  <sheetFormatPr defaultRowHeight="12.75"/>
  <cols>
    <col min="1" max="1" width="47.5" style="48" customWidth="1"/>
    <col min="2" max="2" width="31.6640625" style="48" customWidth="1"/>
    <col min="3" max="3" width="14.1640625" style="48" customWidth="1"/>
  </cols>
  <sheetData>
    <row r="1" spans="1:3" ht="66.75" customHeight="1">
      <c r="B1" s="134" t="s">
        <v>363</v>
      </c>
      <c r="C1" s="135"/>
    </row>
    <row r="2" spans="1:3" ht="15.75">
      <c r="A2" s="49"/>
      <c r="B2" s="50"/>
      <c r="C2"/>
    </row>
    <row r="3" spans="1:3" ht="15.75">
      <c r="A3" s="49"/>
      <c r="B3" s="50"/>
      <c r="C3" s="51"/>
    </row>
    <row r="4" spans="1:3">
      <c r="A4"/>
      <c r="B4"/>
      <c r="C4"/>
    </row>
    <row r="5" spans="1:3" ht="66.75" customHeight="1">
      <c r="A5" s="141" t="s">
        <v>355</v>
      </c>
      <c r="B5" s="141"/>
      <c r="C5" s="141"/>
    </row>
    <row r="6" spans="1:3" ht="69.75" customHeight="1">
      <c r="A6" s="37" t="s">
        <v>169</v>
      </c>
      <c r="B6" s="37" t="s">
        <v>233</v>
      </c>
      <c r="C6" s="37" t="s">
        <v>306</v>
      </c>
    </row>
    <row r="7" spans="1:3" ht="31.5">
      <c r="A7" s="52" t="s">
        <v>234</v>
      </c>
      <c r="B7" s="40" t="s">
        <v>146</v>
      </c>
      <c r="C7" s="41">
        <f>C13</f>
        <v>-423.5</v>
      </c>
    </row>
    <row r="8" spans="1:3" ht="15.75" hidden="1">
      <c r="A8" s="53" t="s">
        <v>235</v>
      </c>
      <c r="B8" s="43"/>
      <c r="C8" s="41"/>
    </row>
    <row r="9" spans="1:3" ht="15.75" hidden="1">
      <c r="A9" s="54" t="s">
        <v>236</v>
      </c>
      <c r="B9" s="45" t="s">
        <v>146</v>
      </c>
      <c r="C9" s="41">
        <v>0</v>
      </c>
    </row>
    <row r="10" spans="1:3" ht="15.75" hidden="1">
      <c r="A10" s="55" t="s">
        <v>237</v>
      </c>
      <c r="B10" s="43"/>
      <c r="C10" s="41"/>
    </row>
    <row r="11" spans="1:3" ht="31.5" hidden="1">
      <c r="A11" s="56" t="s">
        <v>238</v>
      </c>
      <c r="B11" s="57" t="s">
        <v>239</v>
      </c>
      <c r="C11" s="41">
        <v>0</v>
      </c>
    </row>
    <row r="12" spans="1:3" ht="31.5" hidden="1">
      <c r="A12" s="56" t="s">
        <v>240</v>
      </c>
      <c r="B12" s="57" t="s">
        <v>241</v>
      </c>
      <c r="C12" s="41">
        <v>0</v>
      </c>
    </row>
    <row r="13" spans="1:3" ht="29.25" customHeight="1">
      <c r="A13" s="54" t="s">
        <v>242</v>
      </c>
      <c r="B13" s="45" t="s">
        <v>146</v>
      </c>
      <c r="C13" s="41">
        <f>C14+C15</f>
        <v>-423.5</v>
      </c>
    </row>
    <row r="14" spans="1:3" ht="24.75" customHeight="1">
      <c r="A14" s="56" t="s">
        <v>243</v>
      </c>
      <c r="B14" s="57" t="s">
        <v>244</v>
      </c>
      <c r="C14" s="41">
        <f>-Лист2!C6</f>
        <v>-1969.2</v>
      </c>
    </row>
    <row r="15" spans="1:3" ht="21.75" customHeight="1">
      <c r="A15" s="56" t="s">
        <v>245</v>
      </c>
      <c r="B15" s="57" t="s">
        <v>246</v>
      </c>
      <c r="C15" s="41">
        <f>Лист3!C6</f>
        <v>1545.7</v>
      </c>
    </row>
  </sheetData>
  <mergeCells count="2">
    <mergeCell ref="A5:C5"/>
    <mergeCell ref="B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H5" sqref="H5"/>
    </sheetView>
  </sheetViews>
  <sheetFormatPr defaultRowHeight="12.75"/>
  <cols>
    <col min="1" max="1" width="51.6640625" style="48" customWidth="1"/>
    <col min="2" max="2" width="29.6640625" style="48" customWidth="1"/>
    <col min="3" max="3" width="12.5" style="48" customWidth="1"/>
  </cols>
  <sheetData>
    <row r="1" spans="1:3" ht="96" customHeight="1">
      <c r="B1" s="136" t="s">
        <v>364</v>
      </c>
      <c r="C1" s="137"/>
    </row>
    <row r="2" spans="1:3" ht="9" customHeight="1">
      <c r="A2" s="58"/>
      <c r="B2" s="59"/>
      <c r="C2" s="60"/>
    </row>
    <row r="3" spans="1:3" ht="11.25" customHeight="1">
      <c r="A3"/>
      <c r="B3"/>
      <c r="C3"/>
    </row>
    <row r="4" spans="1:3" ht="81.75" customHeight="1">
      <c r="A4" s="141" t="s">
        <v>356</v>
      </c>
      <c r="B4" s="141"/>
      <c r="C4" s="141"/>
    </row>
    <row r="5" spans="1:3" ht="63">
      <c r="A5" s="37" t="s">
        <v>169</v>
      </c>
      <c r="B5" s="37" t="s">
        <v>233</v>
      </c>
      <c r="C5" s="37" t="s">
        <v>306</v>
      </c>
    </row>
    <row r="6" spans="1:3" ht="31.5">
      <c r="A6" s="52" t="s">
        <v>234</v>
      </c>
      <c r="B6" s="40" t="s">
        <v>146</v>
      </c>
      <c r="C6" s="41">
        <f>C24</f>
        <v>-423.5</v>
      </c>
    </row>
    <row r="7" spans="1:3" ht="15.75" hidden="1">
      <c r="A7" s="53" t="s">
        <v>235</v>
      </c>
      <c r="B7" s="43"/>
      <c r="C7" s="41"/>
    </row>
    <row r="8" spans="1:3" ht="15.75" hidden="1">
      <c r="A8" s="54" t="s">
        <v>236</v>
      </c>
      <c r="B8" s="45" t="s">
        <v>146</v>
      </c>
      <c r="C8" s="41">
        <f>[1]Источники!M10/1000</f>
        <v>0</v>
      </c>
    </row>
    <row r="9" spans="1:3" ht="15.75" hidden="1">
      <c r="A9" s="55" t="s">
        <v>237</v>
      </c>
      <c r="B9" s="43"/>
      <c r="C9" s="41"/>
    </row>
    <row r="10" spans="1:3" ht="47.25" hidden="1">
      <c r="A10" s="56" t="s">
        <v>238</v>
      </c>
      <c r="B10" s="57" t="s">
        <v>239</v>
      </c>
      <c r="C10" s="41">
        <v>0</v>
      </c>
    </row>
    <row r="11" spans="1:3" ht="63" hidden="1">
      <c r="A11" s="56" t="s">
        <v>247</v>
      </c>
      <c r="B11" s="57" t="s">
        <v>248</v>
      </c>
      <c r="C11" s="41">
        <v>0</v>
      </c>
    </row>
    <row r="12" spans="1:3" ht="78.75" hidden="1">
      <c r="A12" s="56" t="s">
        <v>249</v>
      </c>
      <c r="B12" s="57" t="s">
        <v>250</v>
      </c>
      <c r="C12" s="41">
        <v>0</v>
      </c>
    </row>
    <row r="13" spans="1:3" ht="78.75" hidden="1">
      <c r="A13" s="56" t="s">
        <v>251</v>
      </c>
      <c r="B13" s="57" t="s">
        <v>252</v>
      </c>
      <c r="C13" s="41">
        <v>0</v>
      </c>
    </row>
    <row r="14" spans="1:3" ht="31.5" hidden="1">
      <c r="A14" s="56" t="s">
        <v>240</v>
      </c>
      <c r="B14" s="57" t="s">
        <v>241</v>
      </c>
      <c r="C14" s="41">
        <v>0</v>
      </c>
    </row>
    <row r="15" spans="1:3" ht="47.25" hidden="1">
      <c r="A15" s="56" t="s">
        <v>253</v>
      </c>
      <c r="B15" s="57" t="s">
        <v>254</v>
      </c>
      <c r="C15" s="41">
        <v>0</v>
      </c>
    </row>
    <row r="16" spans="1:3" ht="47.25" hidden="1">
      <c r="A16" s="56" t="s">
        <v>255</v>
      </c>
      <c r="B16" s="57" t="s">
        <v>256</v>
      </c>
      <c r="C16" s="41">
        <v>0</v>
      </c>
    </row>
    <row r="17" spans="1:3" ht="47.25" hidden="1">
      <c r="A17" s="56" t="s">
        <v>257</v>
      </c>
      <c r="B17" s="57" t="s">
        <v>258</v>
      </c>
      <c r="C17" s="41">
        <v>0</v>
      </c>
    </row>
    <row r="18" spans="1:3" ht="63" hidden="1">
      <c r="A18" s="56" t="s">
        <v>259</v>
      </c>
      <c r="B18" s="57" t="s">
        <v>260</v>
      </c>
      <c r="C18" s="41">
        <v>0</v>
      </c>
    </row>
    <row r="19" spans="1:3" ht="78.75" hidden="1">
      <c r="A19" s="56" t="s">
        <v>261</v>
      </c>
      <c r="B19" s="57" t="s">
        <v>262</v>
      </c>
      <c r="C19" s="41">
        <v>0</v>
      </c>
    </row>
    <row r="20" spans="1:3" ht="78.75" hidden="1">
      <c r="A20" s="56" t="s">
        <v>263</v>
      </c>
      <c r="B20" s="57" t="s">
        <v>264</v>
      </c>
      <c r="C20" s="41">
        <v>0</v>
      </c>
    </row>
    <row r="21" spans="1:3" ht="15.75" hidden="1">
      <c r="A21" s="54" t="s">
        <v>265</v>
      </c>
      <c r="B21" s="45" t="s">
        <v>146</v>
      </c>
      <c r="C21" s="41"/>
    </row>
    <row r="22" spans="1:3" ht="15.75" hidden="1">
      <c r="A22" s="55" t="s">
        <v>237</v>
      </c>
      <c r="B22" s="43"/>
      <c r="C22" s="41"/>
    </row>
    <row r="23" spans="1:3" ht="15.75" hidden="1">
      <c r="A23" s="54" t="s">
        <v>242</v>
      </c>
      <c r="B23" s="45" t="s">
        <v>146</v>
      </c>
      <c r="C23" s="41"/>
    </row>
    <row r="24" spans="1:3" ht="31.5">
      <c r="A24" s="56" t="s">
        <v>266</v>
      </c>
      <c r="B24" s="57" t="s">
        <v>267</v>
      </c>
      <c r="C24" s="41">
        <f>C25+C30</f>
        <v>-423.5</v>
      </c>
    </row>
    <row r="25" spans="1:3" ht="15.75">
      <c r="A25" s="56" t="s">
        <v>243</v>
      </c>
      <c r="B25" s="57" t="s">
        <v>244</v>
      </c>
      <c r="C25" s="41">
        <f>C26</f>
        <v>-1969.2</v>
      </c>
    </row>
    <row r="26" spans="1:3" ht="15.75">
      <c r="A26" s="54" t="s">
        <v>268</v>
      </c>
      <c r="B26" s="45" t="s">
        <v>146</v>
      </c>
      <c r="C26" s="41">
        <f>C27</f>
        <v>-1969.2</v>
      </c>
    </row>
    <row r="27" spans="1:3" ht="31.5">
      <c r="A27" s="56" t="s">
        <v>269</v>
      </c>
      <c r="B27" s="57" t="s">
        <v>270</v>
      </c>
      <c r="C27" s="41">
        <f>C28</f>
        <v>-1969.2</v>
      </c>
    </row>
    <row r="28" spans="1:3" ht="31.5">
      <c r="A28" s="56" t="s">
        <v>271</v>
      </c>
      <c r="B28" s="57" t="s">
        <v>272</v>
      </c>
      <c r="C28" s="41">
        <f>C29</f>
        <v>-1969.2</v>
      </c>
    </row>
    <row r="29" spans="1:3" ht="31.5">
      <c r="A29" s="56" t="s">
        <v>273</v>
      </c>
      <c r="B29" s="57" t="s">
        <v>274</v>
      </c>
      <c r="C29" s="41">
        <f>Лист5!C14</f>
        <v>-1969.2</v>
      </c>
    </row>
    <row r="30" spans="1:3" ht="15.75">
      <c r="A30" s="56" t="s">
        <v>245</v>
      </c>
      <c r="B30" s="57" t="s">
        <v>246</v>
      </c>
      <c r="C30" s="41">
        <f>C31</f>
        <v>1545.7</v>
      </c>
    </row>
    <row r="31" spans="1:3" ht="15.75">
      <c r="A31" s="54" t="s">
        <v>275</v>
      </c>
      <c r="B31" s="45" t="s">
        <v>146</v>
      </c>
      <c r="C31" s="41">
        <f>C32</f>
        <v>1545.7</v>
      </c>
    </row>
    <row r="32" spans="1:3" ht="31.5">
      <c r="A32" s="56" t="s">
        <v>276</v>
      </c>
      <c r="B32" s="57" t="s">
        <v>277</v>
      </c>
      <c r="C32" s="41">
        <f>C33</f>
        <v>1545.7</v>
      </c>
    </row>
    <row r="33" spans="1:3" ht="31.5">
      <c r="A33" s="56" t="s">
        <v>278</v>
      </c>
      <c r="B33" s="57" t="s">
        <v>279</v>
      </c>
      <c r="C33" s="41">
        <f>C34</f>
        <v>1545.7</v>
      </c>
    </row>
    <row r="34" spans="1:3" ht="31.5">
      <c r="A34" s="56" t="s">
        <v>280</v>
      </c>
      <c r="B34" s="57" t="s">
        <v>281</v>
      </c>
      <c r="C34" s="41">
        <f>Лист5!C15</f>
        <v>1545.7</v>
      </c>
    </row>
  </sheetData>
  <mergeCells count="2">
    <mergeCell ref="A4:C4"/>
    <mergeCell ref="B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H13" sqref="H13"/>
    </sheetView>
  </sheetViews>
  <sheetFormatPr defaultRowHeight="12.75"/>
  <cols>
    <col min="1" max="1" width="44.1640625" customWidth="1"/>
    <col min="2" max="2" width="24.33203125" customWidth="1"/>
    <col min="3" max="3" width="26.1640625" customWidth="1"/>
  </cols>
  <sheetData>
    <row r="1" spans="1:3" ht="15.75">
      <c r="A1" s="16"/>
      <c r="B1" s="16"/>
      <c r="C1" s="16"/>
    </row>
    <row r="2" spans="1:3" ht="15.75">
      <c r="A2" s="16"/>
      <c r="B2" s="138" t="s">
        <v>365</v>
      </c>
      <c r="C2" s="138"/>
    </row>
    <row r="3" spans="1:3" ht="15.75">
      <c r="A3" s="16"/>
      <c r="B3" s="138"/>
      <c r="C3" s="138"/>
    </row>
    <row r="4" spans="1:3" ht="15.75">
      <c r="A4" s="16"/>
      <c r="B4" s="138"/>
      <c r="C4" s="138"/>
    </row>
    <row r="5" spans="1:3" ht="37.5" customHeight="1">
      <c r="A5" s="16"/>
      <c r="B5" s="138"/>
      <c r="C5" s="138"/>
    </row>
    <row r="6" spans="1:3" ht="15.75">
      <c r="A6" s="16"/>
      <c r="B6" s="16"/>
      <c r="C6" s="16"/>
    </row>
    <row r="7" spans="1:3">
      <c r="A7" s="139" t="s">
        <v>357</v>
      </c>
      <c r="B7" s="139"/>
      <c r="C7" s="139"/>
    </row>
    <row r="8" spans="1:3">
      <c r="A8" s="139"/>
      <c r="B8" s="139"/>
      <c r="C8" s="139"/>
    </row>
    <row r="9" spans="1:3">
      <c r="A9" s="139"/>
      <c r="B9" s="139"/>
      <c r="C9" s="139"/>
    </row>
    <row r="10" spans="1:3">
      <c r="A10" s="139"/>
      <c r="B10" s="139"/>
      <c r="C10" s="139"/>
    </row>
    <row r="11" spans="1:3" ht="15.75">
      <c r="A11" s="16"/>
      <c r="B11" s="16"/>
      <c r="C11" s="16"/>
    </row>
    <row r="12" spans="1:3" ht="31.5">
      <c r="A12" s="17" t="s">
        <v>139</v>
      </c>
      <c r="B12" s="18" t="s">
        <v>140</v>
      </c>
      <c r="C12" s="17" t="s">
        <v>141</v>
      </c>
    </row>
    <row r="13" spans="1:3" ht="21" customHeight="1">
      <c r="A13" s="19" t="s">
        <v>142</v>
      </c>
      <c r="B13" s="20">
        <v>6</v>
      </c>
      <c r="C13" s="21">
        <v>882.2</v>
      </c>
    </row>
    <row r="14" spans="1:3" ht="15.75">
      <c r="A14" s="19"/>
      <c r="B14" s="20"/>
      <c r="C14" s="20"/>
    </row>
    <row r="15" spans="1:3" ht="15.75">
      <c r="A15" s="19"/>
      <c r="B15" s="21"/>
      <c r="C15" s="20"/>
    </row>
    <row r="16" spans="1:3" ht="15.75">
      <c r="A16" s="19"/>
      <c r="B16" s="20"/>
      <c r="C16" s="20"/>
    </row>
    <row r="17" spans="1:3" ht="15.75">
      <c r="A17" s="19"/>
      <c r="B17" s="20"/>
      <c r="C17" s="21"/>
    </row>
    <row r="18" spans="1:3" ht="15.75">
      <c r="A18" s="19"/>
      <c r="B18" s="20"/>
      <c r="C18" s="20"/>
    </row>
  </sheetData>
  <mergeCells count="2">
    <mergeCell ref="B2:C5"/>
    <mergeCell ref="A7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Приложение 6</vt:lpstr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2026-06-08T11:58:55Z</dcterms:modified>
</cp:coreProperties>
</file>